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Κόλλυβ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<sst xmlns="http://schemas.openxmlformats.org/spreadsheetml/2006/main" count="73" uniqueCount="54">
  <si>
    <t>ΚΟΛΛΥΒΑ</t>
  </si>
  <si>
    <t>Τρόπος παρασεκευής: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</si>
  <si>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</si>
  <si>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</si>
  <si>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</si>
  <si>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</si>
  <si>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</si>
  <si>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</si>
  <si>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</si>
  <si>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</si>
  <si>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</si>
  <si>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</si>
  <si>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</si>
  <si>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</si>
  <si>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</si>
  <si>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</si>
  <si>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</si>
  <si>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</si>
  <si>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</si>
  <si>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</si>
  <si>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</si>
  <si>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</si>
  <si>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</si>
  <si>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σιτάρι</t>
  </si>
  <si>
    <t>200g κούνες καρυδιού</t>
  </si>
  <si>
    <t>200g κούνες αμυγδάλου</t>
  </si>
  <si>
    <t>200g κούνες φουντουκιού</t>
  </si>
  <si>
    <t>200g σταφιδάκια</t>
  </si>
  <si>
    <t>200g σουσάμι</t>
  </si>
  <si>
    <t>1 ρόδι</t>
  </si>
  <si>
    <t>1 κουταλάκι γλυκάνισσο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</si>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</sst>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0" fillId="0" borderId="0" xfId="56" applyNumberFormat="1" applyAlignment="1">
      <alignment wrapText="1"/>
      <protection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0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33">
          <cell r="B33">
            <v>688</v>
          </cell>
          <cell r="C33">
            <v>2.8</v>
          </cell>
          <cell r="D33">
            <v>3.3</v>
          </cell>
          <cell r="E33">
            <v>14.7</v>
          </cell>
          <cell r="F33">
            <v>68.5</v>
          </cell>
          <cell r="G33">
            <v>5.9</v>
          </cell>
          <cell r="H33">
            <v>0</v>
          </cell>
          <cell r="I33">
            <v>0.7</v>
          </cell>
          <cell r="J33">
            <v>2.6</v>
          </cell>
          <cell r="K33">
            <v>94</v>
          </cell>
          <cell r="L33">
            <v>380</v>
          </cell>
          <cell r="M33">
            <v>160</v>
          </cell>
          <cell r="P33">
            <v>7</v>
          </cell>
          <cell r="Q33">
            <v>450</v>
          </cell>
          <cell r="R33">
            <v>2.9</v>
          </cell>
          <cell r="S33">
            <v>2.7</v>
          </cell>
          <cell r="T33">
            <v>1.34</v>
          </cell>
          <cell r="U33">
            <v>19</v>
          </cell>
          <cell r="V33">
            <v>9</v>
          </cell>
          <cell r="W33">
            <v>0.4</v>
          </cell>
          <cell r="X33">
            <v>0.14</v>
          </cell>
          <cell r="Y33">
            <v>0</v>
          </cell>
          <cell r="Z33">
            <v>1.2</v>
          </cell>
          <cell r="AA33">
            <v>0.67</v>
          </cell>
          <cell r="AB33">
            <v>0</v>
          </cell>
          <cell r="AC33">
            <v>66</v>
          </cell>
          <cell r="AD33">
            <v>0</v>
          </cell>
          <cell r="AE33">
            <v>0</v>
          </cell>
          <cell r="AF33">
            <v>0</v>
          </cell>
          <cell r="AG33">
            <v>3.83</v>
          </cell>
          <cell r="AH33">
            <v>89.60755813953489</v>
          </cell>
          <cell r="AI33">
            <v>8.546511627906977</v>
          </cell>
          <cell r="AJ33">
            <v>1.9186046511627908</v>
          </cell>
          <cell r="AK33">
            <v>7.325581395348837</v>
          </cell>
          <cell r="AL33">
            <v>1.5116279069767442</v>
          </cell>
          <cell r="AM33">
            <v>5.6</v>
          </cell>
          <cell r="AN33">
            <v>12.4</v>
          </cell>
          <cell r="AO33">
            <v>47.5</v>
          </cell>
        </row>
        <row r="77">
          <cell r="B77">
            <v>598</v>
          </cell>
          <cell r="C77">
            <v>4.6</v>
          </cell>
          <cell r="D77">
            <v>0.9</v>
          </cell>
          <cell r="E77">
            <v>18.2</v>
          </cell>
          <cell r="F77">
            <v>58</v>
          </cell>
          <cell r="G77">
            <v>7.9</v>
          </cell>
          <cell r="I77">
            <v>0.5</v>
          </cell>
          <cell r="J77">
            <v>0.4</v>
          </cell>
          <cell r="K77">
            <v>670</v>
          </cell>
          <cell r="L77">
            <v>720</v>
          </cell>
          <cell r="M77">
            <v>370</v>
          </cell>
          <cell r="N77">
            <v>10</v>
          </cell>
          <cell r="O77">
            <v>1.5</v>
          </cell>
          <cell r="P77">
            <v>20</v>
          </cell>
          <cell r="Q77">
            <v>570</v>
          </cell>
          <cell r="R77">
            <v>10.4</v>
          </cell>
          <cell r="S77">
            <v>5.3</v>
          </cell>
          <cell r="T77">
            <v>1.46</v>
          </cell>
          <cell r="U77" t="str">
            <v>n</v>
          </cell>
          <cell r="V77" t="str">
            <v>n</v>
          </cell>
          <cell r="W77">
            <v>0.93</v>
          </cell>
          <cell r="X77">
            <v>0.17</v>
          </cell>
          <cell r="Y77">
            <v>6</v>
          </cell>
          <cell r="Z77">
            <v>5</v>
          </cell>
          <cell r="AA77">
            <v>0.75</v>
          </cell>
          <cell r="AB77">
            <v>0</v>
          </cell>
          <cell r="AC77">
            <v>97</v>
          </cell>
          <cell r="AD77">
            <v>0</v>
          </cell>
          <cell r="AE77">
            <v>0</v>
          </cell>
          <cell r="AF77">
            <v>0</v>
          </cell>
          <cell r="AG77">
            <v>2.53</v>
          </cell>
          <cell r="AH77">
            <v>1.5802675585284283</v>
          </cell>
          <cell r="AI77">
            <v>8.481605351170568</v>
          </cell>
          <cell r="AJ77">
            <v>48.71571906354515</v>
          </cell>
          <cell r="AK77">
            <v>12.491638795986622</v>
          </cell>
          <cell r="AL77">
            <v>0.26755852842809363</v>
          </cell>
          <cell r="AM77">
            <v>8.3</v>
          </cell>
          <cell r="AN77">
            <v>21.7</v>
          </cell>
          <cell r="AO77">
            <v>25.5</v>
          </cell>
        </row>
        <row r="80">
          <cell r="B80">
            <v>206</v>
          </cell>
          <cell r="C80">
            <v>8.3</v>
          </cell>
          <cell r="D80">
            <v>26.8</v>
          </cell>
          <cell r="E80">
            <v>14.1</v>
          </cell>
          <cell r="F80">
            <v>5.5</v>
          </cell>
          <cell r="G80">
            <v>39.6</v>
          </cell>
          <cell r="H80">
            <v>0</v>
          </cell>
          <cell r="I80">
            <v>23</v>
          </cell>
          <cell r="J80">
            <v>3.8</v>
          </cell>
          <cell r="K80">
            <v>110</v>
          </cell>
          <cell r="L80">
            <v>1200</v>
          </cell>
          <cell r="M80">
            <v>520</v>
          </cell>
          <cell r="N80">
            <v>150</v>
          </cell>
          <cell r="O80">
            <v>9</v>
          </cell>
          <cell r="P80">
            <v>28</v>
          </cell>
          <cell r="Q80">
            <v>1160</v>
          </cell>
          <cell r="R80">
            <v>12.9</v>
          </cell>
          <cell r="S80">
            <v>16.2</v>
          </cell>
          <cell r="T80">
            <v>1.34</v>
          </cell>
          <cell r="U80">
            <v>2</v>
          </cell>
          <cell r="V80" t="str">
            <v>n</v>
          </cell>
          <cell r="W80">
            <v>0.89</v>
          </cell>
          <cell r="X80">
            <v>0.36</v>
          </cell>
          <cell r="Y80">
            <v>0</v>
          </cell>
          <cell r="Z80">
            <v>29.6</v>
          </cell>
          <cell r="AA80">
            <v>1.38</v>
          </cell>
          <cell r="AB80">
            <v>0</v>
          </cell>
          <cell r="AC80">
            <v>260</v>
          </cell>
          <cell r="AD80">
            <v>0</v>
          </cell>
          <cell r="AE80">
            <v>0</v>
          </cell>
          <cell r="AF80">
            <v>0</v>
          </cell>
          <cell r="AG80">
            <v>2.6</v>
          </cell>
          <cell r="AH80">
            <v>24.02912621359223</v>
          </cell>
          <cell r="AI80">
            <v>27.37864077669903</v>
          </cell>
          <cell r="AJ80">
            <v>52.03883495145631</v>
          </cell>
          <cell r="AK80">
            <v>3.9320388349514563</v>
          </cell>
          <cell r="AL80">
            <v>7.378640776699029</v>
          </cell>
          <cell r="AM80">
            <v>0.9</v>
          </cell>
          <cell r="AN80">
            <v>0.7</v>
          </cell>
          <cell r="AO80">
            <v>2.9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152">
          <cell r="B152">
            <v>83</v>
          </cell>
          <cell r="C152">
            <v>77.93</v>
          </cell>
          <cell r="D152">
            <v>18.7</v>
          </cell>
          <cell r="E152">
            <v>1.67</v>
          </cell>
          <cell r="F152">
            <v>1.17</v>
          </cell>
          <cell r="G152">
            <v>4</v>
          </cell>
          <cell r="H152">
            <v>0</v>
          </cell>
          <cell r="I152" t="str">
            <v>-</v>
          </cell>
          <cell r="J152">
            <v>0.3</v>
          </cell>
          <cell r="K152">
            <v>10</v>
          </cell>
          <cell r="L152">
            <v>36</v>
          </cell>
          <cell r="M152">
            <v>12</v>
          </cell>
          <cell r="N152" t="str">
            <v>-</v>
          </cell>
          <cell r="O152">
            <v>0.119</v>
          </cell>
          <cell r="P152">
            <v>3</v>
          </cell>
          <cell r="Q152">
            <v>236</v>
          </cell>
          <cell r="R152">
            <v>0.3</v>
          </cell>
          <cell r="S152">
            <v>0.35</v>
          </cell>
          <cell r="T152">
            <v>0.158</v>
          </cell>
          <cell r="U152">
            <v>0.5</v>
          </cell>
          <cell r="V152" t="str">
            <v>-</v>
          </cell>
          <cell r="W152">
            <v>0.067</v>
          </cell>
          <cell r="X152">
            <v>0.053</v>
          </cell>
          <cell r="Y152">
            <v>0</v>
          </cell>
          <cell r="Z152">
            <v>0.293</v>
          </cell>
          <cell r="AA152">
            <v>0.075</v>
          </cell>
          <cell r="AB152">
            <v>0</v>
          </cell>
          <cell r="AC152">
            <v>38</v>
          </cell>
          <cell r="AD152">
            <v>10.2</v>
          </cell>
          <cell r="AE152">
            <v>0</v>
          </cell>
          <cell r="AF152">
            <v>0</v>
          </cell>
          <cell r="AG152">
            <v>0.6</v>
          </cell>
          <cell r="AH152">
            <v>12.686746987951807</v>
          </cell>
          <cell r="AI152">
            <v>8.048192771084338</v>
          </cell>
          <cell r="AJ152">
            <v>90.12048192771084</v>
          </cell>
          <cell r="AK152">
            <v>0</v>
          </cell>
          <cell r="AL152">
            <v>1.4457831325301205</v>
          </cell>
        </row>
        <row r="153">
          <cell r="B153">
            <v>646</v>
          </cell>
          <cell r="C153">
            <v>2.52</v>
          </cell>
          <cell r="D153">
            <v>17.6</v>
          </cell>
          <cell r="E153">
            <v>15.03</v>
          </cell>
          <cell r="F153">
            <v>62.4</v>
          </cell>
          <cell r="G153">
            <v>9.4</v>
          </cell>
          <cell r="H153">
            <v>0</v>
          </cell>
          <cell r="I153">
            <v>1.1</v>
          </cell>
          <cell r="J153">
            <v>4.89</v>
          </cell>
          <cell r="K153">
            <v>123</v>
          </cell>
          <cell r="L153">
            <v>310</v>
          </cell>
          <cell r="M153">
            <v>173</v>
          </cell>
          <cell r="N153" t="str">
            <v>-</v>
          </cell>
          <cell r="O153">
            <v>5.55</v>
          </cell>
          <cell r="P153">
            <v>0</v>
          </cell>
          <cell r="Q153">
            <v>755</v>
          </cell>
          <cell r="R153">
            <v>4.38</v>
          </cell>
          <cell r="S153">
            <v>2.5</v>
          </cell>
          <cell r="T153">
            <v>1.75</v>
          </cell>
          <cell r="U153">
            <v>4.1</v>
          </cell>
          <cell r="V153" t="str">
            <v>-</v>
          </cell>
          <cell r="W153">
            <v>0.338</v>
          </cell>
          <cell r="X153">
            <v>0.123</v>
          </cell>
          <cell r="Y153">
            <v>36</v>
          </cell>
          <cell r="Z153">
            <v>2.05</v>
          </cell>
          <cell r="AA153">
            <v>0.62</v>
          </cell>
          <cell r="AB153">
            <v>0</v>
          </cell>
          <cell r="AC153">
            <v>88</v>
          </cell>
          <cell r="AD153">
            <v>3.8</v>
          </cell>
          <cell r="AE153">
            <v>0</v>
          </cell>
          <cell r="AF153">
            <v>0</v>
          </cell>
          <cell r="AG153">
            <v>15.28</v>
          </cell>
          <cell r="AH153">
            <v>86.93498452012383</v>
          </cell>
          <cell r="AI153">
            <v>9.306501547987617</v>
          </cell>
          <cell r="AJ153">
            <v>10.897832817337463</v>
          </cell>
          <cell r="AK153">
            <v>0</v>
          </cell>
          <cell r="AL153">
            <v>3.0278637770897827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55" zoomScaleNormal="55" zoomScalePageLayoutView="55" workbookViewId="0" topLeftCell="A1">
      <selection activeCell="B21" sqref="B21"/>
    </sheetView>
  </sheetViews>
  <sheetFormatPr defaultColWidth="9.140625" defaultRowHeight="15"/>
  <cols>
    <col min="1" max="1" width="25.8515625" style="4" customWidth="1"/>
    <col min="2" max="3" width="9.140625" style="2" customWidth="1"/>
    <col min="4" max="4" width="10.57421875" style="2" customWidth="1"/>
    <col min="5" max="5" width="16.00390625" style="2" customWidth="1"/>
    <col min="6" max="8" width="9.140625" style="2" customWidth="1"/>
    <col min="9" max="9" width="11.28125" style="2" customWidth="1"/>
    <col min="10" max="12" width="9.140625" style="2" customWidth="1"/>
    <col min="13" max="14" width="12.140625" style="2" customWidth="1"/>
    <col min="15" max="15" width="9.140625" style="2" customWidth="1"/>
    <col min="16" max="16" width="12.7109375" style="2" customWidth="1"/>
    <col min="17" max="17" width="9.8515625" style="2" customWidth="1"/>
    <col min="18" max="18" width="10.8515625" style="2" customWidth="1"/>
    <col min="19" max="19" width="10.42187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4.25">
      <c r="A1" s="1" t="s">
        <v>0</v>
      </c>
      <c r="B1" s="1"/>
      <c r="C1" s="1"/>
      <c r="D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4.25">
      <c r="A2" s="1" t="s">
        <v>1</v>
      </c>
      <c r="B2" s="1"/>
      <c r="C2" s="1"/>
      <c r="D2" s="1"/>
    </row>
    <row r="3" spans="23:26" ht="14.25">
      <c r="W3" s="3"/>
      <c r="X3" s="3"/>
      <c r="Y3" s="3"/>
      <c r="Z3" s="3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f>1000+1.53*1000</f>
        <v>2530</v>
      </c>
      <c r="C5" s="9">
        <f>10*'[1]ΣΥΣΤΑΣΗ ΤΡΟΦΙΜΩΝ'!B80</f>
        <v>2060</v>
      </c>
      <c r="D5" s="9">
        <f>10*'[1]ΣΥΣΤΑΣΗ ΤΡΟΦΙΜΩΝ'!C80+1.53*1000</f>
        <v>1613</v>
      </c>
      <c r="E5" s="9">
        <f>10*'[1]ΣΥΣΤΑΣΗ ΤΡΟΦΙΜΩΝ'!D80</f>
        <v>268</v>
      </c>
      <c r="F5" s="9">
        <f>10*'[1]ΣΥΣΤΑΣΗ ΤΡΟΦΙΜΩΝ'!E80</f>
        <v>141</v>
      </c>
      <c r="G5" s="9">
        <f>10*'[1]ΣΥΣΤΑΣΗ ΤΡΟΦΙΜΩΝ'!F80</f>
        <v>55</v>
      </c>
      <c r="H5" s="9">
        <f>10*'[1]ΣΥΣΤΑΣΗ ΤΡΟΦΙΜΩΝ'!G80</f>
        <v>396</v>
      </c>
      <c r="I5" s="9">
        <f>10*'[1]ΣΥΣΤΑΣΗ ΤΡΟΦΙΜΩΝ'!H80</f>
        <v>0</v>
      </c>
      <c r="J5" s="9">
        <f>10*'[1]ΣΥΣΤΑΣΗ ΤΡΟΦΙΜΩΝ'!I80</f>
        <v>230</v>
      </c>
      <c r="K5" s="9">
        <f>10*'[1]ΣΥΣΤΑΣΗ ΤΡΟΦΙΜΩΝ'!J80</f>
        <v>38</v>
      </c>
      <c r="L5" s="9">
        <f>10*'[1]ΣΥΣΤΑΣΗ ΤΡΟΦΙΜΩΝ'!K80</f>
        <v>1100</v>
      </c>
      <c r="M5" s="9">
        <f>10*'[1]ΣΥΣΤΑΣΗ ΤΡΟΦΙΜΩΝ'!L80</f>
        <v>12000</v>
      </c>
      <c r="N5" s="9">
        <f>10*'[1]ΣΥΣΤΑΣΗ ΤΡΟΦΙΜΩΝ'!M80</f>
        <v>5200</v>
      </c>
      <c r="O5" s="9">
        <f>10*'[1]ΣΥΣΤΑΣΗ ΤΡΟΦΙΜΩΝ'!N80</f>
        <v>1500</v>
      </c>
      <c r="P5" s="9">
        <f>10*'[1]ΣΥΣΤΑΣΗ ΤΡΟΦΙΜΩΝ'!O80</f>
        <v>90</v>
      </c>
      <c r="Q5" s="9">
        <f>10*'[1]ΣΥΣΤΑΣΗ ΤΡΟΦΙΜΩΝ'!P80</f>
        <v>280</v>
      </c>
      <c r="R5" s="9">
        <f>10*'[1]ΣΥΣΤΑΣΗ ΤΡΟΦΙΜΩΝ'!Q80</f>
        <v>11600</v>
      </c>
      <c r="S5" s="9">
        <f>10*'[1]ΣΥΣΤΑΣΗ ΤΡΟΦΙΜΩΝ'!R80</f>
        <v>129</v>
      </c>
      <c r="T5" s="9">
        <f>10*'[1]ΣΥΣΤΑΣΗ ΤΡΟΦΙΜΩΝ'!S80</f>
        <v>162</v>
      </c>
      <c r="U5" s="9">
        <f>10*'[1]ΣΥΣΤΑΣΗ ΤΡΟΦΙΜΩΝ'!T80</f>
        <v>13.4</v>
      </c>
      <c r="V5" s="10">
        <f>10*'[1]ΣΥΣΤΑΣΗ ΤΡΟΦΙΜΩΝ'!U80</f>
        <v>20</v>
      </c>
    </row>
    <row r="6" spans="1:22" ht="14.25">
      <c r="A6" s="11" t="s">
        <v>24</v>
      </c>
      <c r="B6" s="12">
        <v>200</v>
      </c>
      <c r="C6" s="12">
        <f>2*'[1]ΣΥΣΤΑΣΗ ΤΡΟΦΙΜΩΝ'!B33</f>
        <v>1376</v>
      </c>
      <c r="D6" s="12">
        <f>2*'[1]ΣΥΣΤΑΣΗ ΤΡΟΦΙΜΩΝ'!C33</f>
        <v>5.6</v>
      </c>
      <c r="E6" s="12">
        <f>2*'[1]ΣΥΣΤΑΣΗ ΤΡΟΦΙΜΩΝ'!D33</f>
        <v>6.6</v>
      </c>
      <c r="F6" s="12">
        <f>2*'[1]ΣΥΣΤΑΣΗ ΤΡΟΦΙΜΩΝ'!E33</f>
        <v>29.4</v>
      </c>
      <c r="G6" s="12">
        <f>2*'[1]ΣΥΣΤΑΣΗ ΤΡΟΦΙΜΩΝ'!F33</f>
        <v>137</v>
      </c>
      <c r="H6" s="12">
        <f>2*'[1]ΣΥΣΤΑΣΗ ΤΡΟΦΙΜΩΝ'!G33</f>
        <v>11.8</v>
      </c>
      <c r="I6" s="12">
        <f>2*'[1]ΣΥΣΤΑΣΗ ΤΡΟΦΙΜΩΝ'!H33</f>
        <v>0</v>
      </c>
      <c r="J6" s="12">
        <f>2*'[1]ΣΥΣΤΑΣΗ ΤΡΟΦΙΜΩΝ'!I33</f>
        <v>1.4</v>
      </c>
      <c r="K6" s="12">
        <f>2*'[1]ΣΥΣΤΑΣΗ ΤΡΟΦΙΜΩΝ'!J33</f>
        <v>5.2</v>
      </c>
      <c r="L6" s="12">
        <f>2*'[1]ΣΥΣΤΑΣΗ ΤΡΟΦΙΜΩΝ'!K33</f>
        <v>188</v>
      </c>
      <c r="M6" s="12">
        <f>2*'[1]ΣΥΣΤΑΣΗ ΤΡΟΦΙΜΩΝ'!L33</f>
        <v>760</v>
      </c>
      <c r="N6" s="12">
        <f>2*'[1]ΣΥΣΤΑΣΗ ΤΡΟΦΙΜΩΝ'!M33</f>
        <v>320</v>
      </c>
      <c r="O6" s="12">
        <f>2*'[1]ΣΥΣΤΑΣΗ ΤΡΟΦΙΜΩΝ'!N33</f>
        <v>0</v>
      </c>
      <c r="P6" s="12">
        <f>2*'[1]ΣΥΣΤΑΣΗ ΤΡΟΦΙΜΩΝ'!O33</f>
        <v>0</v>
      </c>
      <c r="Q6" s="12">
        <f>2*'[1]ΣΥΣΤΑΣΗ ΤΡΟΦΙΜΩΝ'!P33</f>
        <v>14</v>
      </c>
      <c r="R6" s="12">
        <f>2*'[1]ΣΥΣΤΑΣΗ ΤΡΟΦΙΜΩΝ'!Q33</f>
        <v>900</v>
      </c>
      <c r="S6" s="12">
        <f>2*'[1]ΣΥΣΤΑΣΗ ΤΡΟΦΙΜΩΝ'!R33</f>
        <v>5.8</v>
      </c>
      <c r="T6" s="12">
        <f>2*'[1]ΣΥΣΤΑΣΗ ΤΡΟΦΙΜΩΝ'!S33</f>
        <v>5.4</v>
      </c>
      <c r="U6" s="12">
        <f>2*'[1]ΣΥΣΤΑΣΗ ΤΡΟΦΙΜΩΝ'!T33</f>
        <v>2.68</v>
      </c>
      <c r="V6" s="13">
        <f>2*'[1]ΣΥΣΤΑΣΗ ΤΡΟΦΙΜΩΝ'!U33</f>
        <v>38</v>
      </c>
    </row>
    <row r="7" spans="1:22" ht="14.25">
      <c r="A7" s="11" t="s">
        <v>25</v>
      </c>
      <c r="B7" s="12">
        <v>200</v>
      </c>
      <c r="C7" s="12">
        <f>2*'[1]ΣΥΣΤΑΣΗ ΤΡΟΦΙΜΩΝ'!B8</f>
        <v>1322</v>
      </c>
      <c r="D7" s="12">
        <f>2*'[1]ΣΥΣΤΑΣΗ ΤΡΟΦΙΜΩΝ'!C8</f>
        <v>7.4</v>
      </c>
      <c r="E7" s="12">
        <f>2*'[1]ΣΥΣΤΑΣΗ ΤΡΟΦΙΜΩΝ'!D8</f>
        <v>40</v>
      </c>
      <c r="F7" s="12">
        <f>2*'[1]ΣΥΣΤΑΣΗ ΤΡΟΦΙΜΩΝ'!E8</f>
        <v>32.2</v>
      </c>
      <c r="G7" s="12">
        <f>2*'[1]ΣΥΣΤΑΣΗ ΤΡΟΦΙΜΩΝ'!F8</f>
        <v>114.8</v>
      </c>
      <c r="H7" s="12">
        <f>2*'[1]ΣΥΣΤΑΣΗ ΤΡΟΦΙΜΩΝ'!G8</f>
        <v>5.4</v>
      </c>
      <c r="I7" s="12">
        <f>2*'[1]ΣΥΣΤΑΣΗ ΤΡΟΦΙΜΩΝ'!H8</f>
        <v>0</v>
      </c>
      <c r="J7" s="12">
        <f>2*'[1]ΣΥΣΤΑΣΗ ΤΡΟΦΙΜΩΝ'!I8</f>
        <v>0</v>
      </c>
      <c r="K7" s="12">
        <f>2*'[1]ΣΥΣΤΑΣΗ ΤΡΟΦΙΜΩΝ'!J8</f>
        <v>0</v>
      </c>
      <c r="L7" s="12">
        <f>2*'[1]ΣΥΣΤΑΣΗ ΤΡΟΦΙΜΩΝ'!K8</f>
        <v>456</v>
      </c>
      <c r="M7" s="12">
        <f>2*'[1]ΣΥΣΤΑΣΗ ΤΡΟΦΙΜΩΝ'!L8</f>
        <v>896</v>
      </c>
      <c r="N7" s="12">
        <f>2*'[1]ΣΥΣΤΑΣΗ ΤΡΟΦΙΜΩΝ'!M8</f>
        <v>0</v>
      </c>
      <c r="O7" s="12">
        <f>2*'[1]ΣΥΣΤΑΣΗ ΤΡΟΦΙΜΩΝ'!N8</f>
        <v>0</v>
      </c>
      <c r="P7" s="12">
        <f>2*'[1]ΣΥΣΤΑΣΗ ΤΡΟΦΙΜΩΝ'!O8</f>
        <v>0</v>
      </c>
      <c r="Q7" s="12">
        <f>2*'[1]ΣΥΣΤΑΣΗ ΤΡΟΦΙΜΩΝ'!P8</f>
        <v>8.8</v>
      </c>
      <c r="R7" s="12">
        <f>2*'[1]ΣΥΣΤΑΣΗ ΤΡΟΦΙΜΩΝ'!Q8</f>
        <v>1586</v>
      </c>
      <c r="S7" s="12">
        <f>2*'[1]ΣΥΣΤΑΣΗ ΤΡΟΦΙΜΩΝ'!R8</f>
        <v>8.8</v>
      </c>
      <c r="T7" s="12">
        <f>2*'[1]ΣΥΣΤΑΣΗ ΤΡΟΦΙΜΩΝ'!S8</f>
        <v>0</v>
      </c>
      <c r="U7" s="12">
        <f>2*'[1]ΣΥΣΤΑΣΗ ΤΡΟΦΙΜΩΝ'!T8</f>
        <v>0</v>
      </c>
      <c r="V7" s="13">
        <f>2*'[1]ΣΥΣΤΑΣΗ ΤΡΟΦΙΜΩΝ'!U8</f>
        <v>0</v>
      </c>
    </row>
    <row r="8" spans="1:22" ht="14.25">
      <c r="A8" s="11" t="s">
        <v>26</v>
      </c>
      <c r="B8" s="12">
        <v>200</v>
      </c>
      <c r="C8" s="12">
        <f>2*'[1]ΣΥΣΤΑΣΗ ΤΡΟΦΙΜΩΝ'!B153</f>
        <v>1292</v>
      </c>
      <c r="D8" s="12">
        <f>2*'[1]ΣΥΣΤΑΣΗ ΤΡΟΦΙΜΩΝ'!C153</f>
        <v>5.04</v>
      </c>
      <c r="E8" s="12">
        <f>2*'[1]ΣΥΣΤΑΣΗ ΤΡΟΦΙΜΩΝ'!D153</f>
        <v>35.2</v>
      </c>
      <c r="F8" s="12">
        <f>2*'[1]ΣΥΣΤΑΣΗ ΤΡΟΦΙΜΩΝ'!E153</f>
        <v>30.06</v>
      </c>
      <c r="G8" s="12">
        <f>2*'[1]ΣΥΣΤΑΣΗ ΤΡΟΦΙΜΩΝ'!F153</f>
        <v>124.8</v>
      </c>
      <c r="H8" s="12">
        <f>2*'[1]ΣΥΣΤΑΣΗ ΤΡΟΦΙΜΩΝ'!G153</f>
        <v>18.8</v>
      </c>
      <c r="I8" s="12">
        <f>2*'[1]ΣΥΣΤΑΣΗ ΤΡΟΦΙΜΩΝ'!H153</f>
        <v>0</v>
      </c>
      <c r="J8" s="12">
        <f>2*'[1]ΣΥΣΤΑΣΗ ΤΡΟΦΙΜΩΝ'!I153</f>
        <v>2.2</v>
      </c>
      <c r="K8" s="12">
        <f>2*'[1]ΣΥΣΤΑΣΗ ΤΡΟΦΙΜΩΝ'!J153</f>
        <v>9.78</v>
      </c>
      <c r="L8" s="12">
        <f>2*'[1]ΣΥΣΤΑΣΗ ΤΡΟΦΙΜΩΝ'!K153</f>
        <v>246</v>
      </c>
      <c r="M8" s="12">
        <f>2*'[1]ΣΥΣΤΑΣΗ ΤΡΟΦΙΜΩΝ'!L153</f>
        <v>620</v>
      </c>
      <c r="N8" s="12">
        <f>2*'[1]ΣΥΣΤΑΣΗ ΤΡΟΦΙΜΩΝ'!M153</f>
        <v>346</v>
      </c>
      <c r="O8" s="12" t="str">
        <f>'[1]ΣΥΣΤΑΣΗ ΤΡΟΦΙΜΩΝ'!N153</f>
        <v>-</v>
      </c>
      <c r="P8" s="12">
        <f>2*'[1]ΣΥΣΤΑΣΗ ΤΡΟΦΙΜΩΝ'!O153</f>
        <v>11.1</v>
      </c>
      <c r="Q8" s="12">
        <f>2*'[1]ΣΥΣΤΑΣΗ ΤΡΟΦΙΜΩΝ'!P153</f>
        <v>0</v>
      </c>
      <c r="R8" s="12">
        <f>2*'[1]ΣΥΣΤΑΣΗ ΤΡΟΦΙΜΩΝ'!Q153</f>
        <v>1510</v>
      </c>
      <c r="S8" s="12">
        <f>2*'[1]ΣΥΣΤΑΣΗ ΤΡΟΦΙΜΩΝ'!R153</f>
        <v>8.76</v>
      </c>
      <c r="T8" s="12">
        <f>2*'[1]ΣΥΣΤΑΣΗ ΤΡΟΦΙΜΩΝ'!S153</f>
        <v>5</v>
      </c>
      <c r="U8" s="12">
        <f>2*'[1]ΣΥΣΤΑΣΗ ΤΡΟΦΙΜΩΝ'!T153</f>
        <v>3.5</v>
      </c>
      <c r="V8" s="13">
        <f>2*'[1]ΣΥΣΤΑΣΗ ΤΡΟΦΙΜΩΝ'!U153</f>
        <v>8.2</v>
      </c>
    </row>
    <row r="9" spans="1:22" ht="14.25">
      <c r="A9" s="11" t="s">
        <v>27</v>
      </c>
      <c r="B9" s="12">
        <v>200</v>
      </c>
      <c r="C9" s="12">
        <f>2*'[1]ΣΥΣΤΑΣΗ ΤΡΟΦΙΜΩΝ'!B81</f>
        <v>544</v>
      </c>
      <c r="D9" s="12">
        <f>2*'[1]ΣΥΣΤΑΣΗ ΤΡΟΦΙΜΩΝ'!C81</f>
        <v>26.4</v>
      </c>
      <c r="E9" s="12">
        <f>2*'[1]ΣΥΣΤΑΣΗ ΤΡΟΦΙΜΩΝ'!D81</f>
        <v>138.6</v>
      </c>
      <c r="F9" s="12">
        <f>2*'[1]ΣΥΣΤΑΣΗ ΤΡΟΦΙΜΩΝ'!E81</f>
        <v>4.2</v>
      </c>
      <c r="G9" s="12">
        <f>2*'[1]ΣΥΣΤΑΣΗ ΤΡΟΦΙΜΩΝ'!F81</f>
        <v>0.8</v>
      </c>
      <c r="H9" s="12">
        <f>2*'[1]ΣΥΣΤΑΣΗ ΤΡΟΦΙΜΩΝ'!G81</f>
        <v>12.2</v>
      </c>
      <c r="I9" s="12">
        <f>2*'[1]ΣΥΣΤΑΣΗ ΤΡΟΦΙΜΩΝ'!H81</f>
        <v>0</v>
      </c>
      <c r="J9" s="12">
        <f>2*'[1]ΣΥΣΤΑΣΗ ΤΡΟΦΙΜΩΝ'!I81</f>
        <v>0</v>
      </c>
      <c r="K9" s="12">
        <f>2*'[1]ΣΥΣΤΑΣΗ ΤΡΟΦΙΜΩΝ'!J81</f>
        <v>138.6</v>
      </c>
      <c r="L9" s="12">
        <f>2*'[1]ΣΥΣΤΑΣΗ ΤΡΟΦΙΜΩΝ'!K81</f>
        <v>92</v>
      </c>
      <c r="M9" s="12">
        <f>2*'[1]ΣΥΣΤΑΣΗ ΤΡΟΦΙΜΩΝ'!L81</f>
        <v>152</v>
      </c>
      <c r="N9" s="12">
        <f>2*'[1]ΣΥΣΤΑΣΗ ΤΡΟΦΙΜΩΝ'!M81</f>
        <v>70</v>
      </c>
      <c r="O9" s="12">
        <f>2*'[1]ΣΥΣΤΑΣΗ ΤΡΟΦΙΜΩΝ'!N81</f>
        <v>18</v>
      </c>
      <c r="P9" s="12">
        <f>2*'[1]ΣΥΣΤΑΣΗ ΤΡΟΦΙΜΩΝ'!O81</f>
        <v>0.6</v>
      </c>
      <c r="Q9" s="12">
        <f>2*'[1]ΣΥΣΤΑΣΗ ΤΡΟΦΙΜΩΝ'!P81</f>
        <v>120</v>
      </c>
      <c r="R9" s="12">
        <f>2*'[1]ΣΥΣΤΑΣΗ ΤΡΟΦΙΜΩΝ'!Q81</f>
        <v>2040</v>
      </c>
      <c r="S9" s="12">
        <f>2*'[1]ΣΥΣΤΑΣΗ ΤΡΟΦΙΜΩΝ'!R81</f>
        <v>7.6</v>
      </c>
      <c r="T9" s="12">
        <f>2*'[1]ΣΥΣΤΑΣΗ ΤΡΟΦΙΜΩΝ'!S81</f>
        <v>1.4</v>
      </c>
      <c r="U9" s="12">
        <f>2*'[1]ΣΥΣΤΑΣΗ ΤΡΟΦΙΜΩΝ'!T81</f>
        <v>0.78</v>
      </c>
      <c r="V9" s="13">
        <f>2*'[1]ΣΥΣΤΑΣΗ ΤΡΟΦΙΜΩΝ'!U81</f>
        <v>16</v>
      </c>
    </row>
    <row r="10" spans="1:22" ht="14.25">
      <c r="A10" s="11" t="s">
        <v>28</v>
      </c>
      <c r="B10" s="12">
        <v>200</v>
      </c>
      <c r="C10" s="12">
        <f>2*'[1]ΣΥΣΤΑΣΗ ΤΡΟΦΙΜΩΝ'!B77</f>
        <v>1196</v>
      </c>
      <c r="D10" s="12">
        <f>2*'[1]ΣΥΣΤΑΣΗ ΤΡΟΦΙΜΩΝ'!C77</f>
        <v>9.2</v>
      </c>
      <c r="E10" s="12">
        <f>2*'[1]ΣΥΣΤΑΣΗ ΤΡΟΦΙΜΩΝ'!D77</f>
        <v>1.8</v>
      </c>
      <c r="F10" s="12">
        <f>2*'[1]ΣΥΣΤΑΣΗ ΤΡΟΦΙΜΩΝ'!E77</f>
        <v>36.4</v>
      </c>
      <c r="G10" s="12">
        <f>2*'[1]ΣΥΣΤΑΣΗ ΤΡΟΦΙΜΩΝ'!F77</f>
        <v>116</v>
      </c>
      <c r="H10" s="12">
        <f>2*'[1]ΣΥΣΤΑΣΗ ΤΡΟΦΙΜΩΝ'!G77</f>
        <v>15.8</v>
      </c>
      <c r="I10" s="12">
        <f>2*'[1]ΣΥΣΤΑΣΗ ΤΡΟΦΙΜΩΝ'!H77</f>
        <v>0</v>
      </c>
      <c r="J10" s="12">
        <f>2*'[1]ΣΥΣΤΑΣΗ ΤΡΟΦΙΜΩΝ'!I77</f>
        <v>1</v>
      </c>
      <c r="K10" s="12">
        <f>2*'[1]ΣΥΣΤΑΣΗ ΤΡΟΦΙΜΩΝ'!J77</f>
        <v>0.8</v>
      </c>
      <c r="L10" s="12">
        <f>2*'[1]ΣΥΣΤΑΣΗ ΤΡΟΦΙΜΩΝ'!K77</f>
        <v>1340</v>
      </c>
      <c r="M10" s="12">
        <f>2*'[1]ΣΥΣΤΑΣΗ ΤΡΟΦΙΜΩΝ'!L77</f>
        <v>1440</v>
      </c>
      <c r="N10" s="12">
        <f>2*'[1]ΣΥΣΤΑΣΗ ΤΡΟΦΙΜΩΝ'!M77</f>
        <v>740</v>
      </c>
      <c r="O10" s="12">
        <f>2*'[1]ΣΥΣΤΑΣΗ ΤΡΟΦΙΜΩΝ'!N77</f>
        <v>20</v>
      </c>
      <c r="P10" s="12">
        <f>2*'[1]ΣΥΣΤΑΣΗ ΤΡΟΦΙΜΩΝ'!O77</f>
        <v>3</v>
      </c>
      <c r="Q10" s="12">
        <f>2*'[1]ΣΥΣΤΑΣΗ ΤΡΟΦΙΜΩΝ'!P77</f>
        <v>40</v>
      </c>
      <c r="R10" s="12">
        <f>2*'[1]ΣΥΣΤΑΣΗ ΤΡΟΦΙΜΩΝ'!Q77</f>
        <v>1140</v>
      </c>
      <c r="S10" s="12">
        <f>2*'[1]ΣΥΣΤΑΣΗ ΤΡΟΦΙΜΩΝ'!R77</f>
        <v>20.8</v>
      </c>
      <c r="T10" s="12">
        <f>2*'[1]ΣΥΣΤΑΣΗ ΤΡΟΦΙΜΩΝ'!S77</f>
        <v>10.6</v>
      </c>
      <c r="U10" s="12">
        <f>2*'[1]ΣΥΣΤΑΣΗ ΤΡΟΦΙΜΩΝ'!T77</f>
        <v>2.92</v>
      </c>
      <c r="V10" s="13" t="str">
        <f>'[1]ΣΥΣΤΑΣΗ ΤΡΟΦΙΜΩΝ'!U77</f>
        <v>n</v>
      </c>
    </row>
    <row r="11" spans="1:22" ht="14.25">
      <c r="A11" s="11" t="s">
        <v>29</v>
      </c>
      <c r="B11" s="12">
        <f>284-0.44*284</f>
        <v>159.04000000000002</v>
      </c>
      <c r="C11" s="12">
        <f>1.59*'[1]ΣΥΣΤΑΣΗ ΤΡΟΦΙΜΩΝ'!B152</f>
        <v>131.97</v>
      </c>
      <c r="D11" s="12">
        <f>1.59*'[1]ΣΥΣΤΑΣΗ ΤΡΟΦΙΜΩΝ'!C152</f>
        <v>123.90870000000001</v>
      </c>
      <c r="E11" s="12">
        <f>1.59*'[1]ΣΥΣΤΑΣΗ ΤΡΟΦΙΜΩΝ'!D152</f>
        <v>29.733</v>
      </c>
      <c r="F11" s="12">
        <f>1.59*'[1]ΣΥΣΤΑΣΗ ΤΡΟΦΙΜΩΝ'!E152</f>
        <v>2.6553</v>
      </c>
      <c r="G11" s="12">
        <f>1.59*'[1]ΣΥΣΤΑΣΗ ΤΡΟΦΙΜΩΝ'!F152</f>
        <v>1.8603</v>
      </c>
      <c r="H11" s="12">
        <f>1.59*'[1]ΣΥΣΤΑΣΗ ΤΡΟΦΙΜΩΝ'!G152</f>
        <v>6.36</v>
      </c>
      <c r="I11" s="12">
        <f>1.59*'[1]ΣΥΣΤΑΣΗ ΤΡΟΦΙΜΩΝ'!H152</f>
        <v>0</v>
      </c>
      <c r="J11" s="12" t="str">
        <f>'[1]ΣΥΣΤΑΣΗ ΤΡΟΦΙΜΩΝ'!I152</f>
        <v>-</v>
      </c>
      <c r="K11" s="12">
        <f>1.59*'[1]ΣΥΣΤΑΣΗ ΤΡΟΦΙΜΩΝ'!J152</f>
        <v>0.477</v>
      </c>
      <c r="L11" s="12">
        <f>1.59*'[1]ΣΥΣΤΑΣΗ ΤΡΟΦΙΜΩΝ'!K152</f>
        <v>15.9</v>
      </c>
      <c r="M11" s="12">
        <f>1.59*'[1]ΣΥΣΤΑΣΗ ΤΡΟΦΙΜΩΝ'!L152</f>
        <v>57.24</v>
      </c>
      <c r="N11" s="12">
        <f>1.59*'[1]ΣΥΣΤΑΣΗ ΤΡΟΦΙΜΩΝ'!M152</f>
        <v>19.080000000000002</v>
      </c>
      <c r="O11" s="12" t="str">
        <f>'[1]ΣΥΣΤΑΣΗ ΤΡΟΦΙΜΩΝ'!N152</f>
        <v>-</v>
      </c>
      <c r="P11" s="12">
        <f>1.59*'[1]ΣΥΣΤΑΣΗ ΤΡΟΦΙΜΩΝ'!O152</f>
        <v>0.18921</v>
      </c>
      <c r="Q11" s="12">
        <f>1.59*'[1]ΣΥΣΤΑΣΗ ΤΡΟΦΙΜΩΝ'!P152</f>
        <v>4.7700000000000005</v>
      </c>
      <c r="R11" s="12">
        <f>1.59*'[1]ΣΥΣΤΑΣΗ ΤΡΟΦΙΜΩΝ'!Q152</f>
        <v>375.24</v>
      </c>
      <c r="S11" s="12">
        <f>1.59*'[1]ΣΥΣΤΑΣΗ ΤΡΟΦΙΜΩΝ'!R152</f>
        <v>0.477</v>
      </c>
      <c r="T11" s="12">
        <f>1.59*'[1]ΣΥΣΤΑΣΗ ΤΡΟΦΙΜΩΝ'!S152</f>
        <v>0.5565</v>
      </c>
      <c r="U11" s="12">
        <f>1.59*'[1]ΣΥΣΤΑΣΗ ΤΡΟΦΙΜΩΝ'!T152</f>
        <v>0.25122</v>
      </c>
      <c r="V11" s="13">
        <f>1.59*'[1]ΣΥΣΤΑΣΗ ΤΡΟΦΙΜΩΝ'!U152</f>
        <v>0.795</v>
      </c>
    </row>
    <row r="12" spans="1:22" ht="14.25">
      <c r="A12" s="11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4.25">
      <c r="A13" s="11" t="s">
        <v>31</v>
      </c>
      <c r="B13" s="12">
        <f aca="true" t="shared" si="0" ref="B13:V13">SUM(B5:B12)</f>
        <v>3689.04</v>
      </c>
      <c r="C13" s="12">
        <f t="shared" si="0"/>
        <v>7921.97</v>
      </c>
      <c r="D13" s="12">
        <f t="shared" si="0"/>
        <v>1790.5487</v>
      </c>
      <c r="E13" s="12">
        <f t="shared" si="0"/>
        <v>519.933</v>
      </c>
      <c r="F13" s="12">
        <f t="shared" si="0"/>
        <v>275.9153</v>
      </c>
      <c r="G13" s="12">
        <f t="shared" si="0"/>
        <v>550.2603000000001</v>
      </c>
      <c r="H13" s="12">
        <f t="shared" si="0"/>
        <v>466.36</v>
      </c>
      <c r="I13" s="12">
        <f t="shared" si="0"/>
        <v>0</v>
      </c>
      <c r="J13" s="12">
        <f t="shared" si="0"/>
        <v>234.6</v>
      </c>
      <c r="K13" s="12">
        <f t="shared" si="0"/>
        <v>192.857</v>
      </c>
      <c r="L13" s="12">
        <f t="shared" si="0"/>
        <v>3437.9</v>
      </c>
      <c r="M13" s="12">
        <f t="shared" si="0"/>
        <v>15925.24</v>
      </c>
      <c r="N13" s="12">
        <f t="shared" si="0"/>
        <v>6695.08</v>
      </c>
      <c r="O13" s="12">
        <f t="shared" si="0"/>
        <v>1538</v>
      </c>
      <c r="P13" s="12">
        <f t="shared" si="0"/>
        <v>104.88920999999999</v>
      </c>
      <c r="Q13" s="12">
        <f t="shared" si="0"/>
        <v>467.57</v>
      </c>
      <c r="R13" s="12">
        <f t="shared" si="0"/>
        <v>19151.24</v>
      </c>
      <c r="S13" s="12">
        <f t="shared" si="0"/>
        <v>181.23700000000002</v>
      </c>
      <c r="T13" s="12">
        <f t="shared" si="0"/>
        <v>184.9565</v>
      </c>
      <c r="U13" s="12">
        <f t="shared" si="0"/>
        <v>23.53122</v>
      </c>
      <c r="V13" s="13">
        <f t="shared" si="0"/>
        <v>82.995</v>
      </c>
    </row>
    <row r="14" spans="1:22" ht="28.5">
      <c r="A14" s="14" t="s">
        <v>32</v>
      </c>
      <c r="B14" s="15">
        <v>100</v>
      </c>
      <c r="C14" s="15">
        <f aca="true" t="shared" si="1" ref="C14:V14">100*C13/$B$13</f>
        <v>214.74340207750527</v>
      </c>
      <c r="D14" s="15">
        <f t="shared" si="1"/>
        <v>48.53698252119793</v>
      </c>
      <c r="E14" s="15">
        <f t="shared" si="1"/>
        <v>14.093991932860582</v>
      </c>
      <c r="F14" s="15">
        <f t="shared" si="1"/>
        <v>7.479325244508056</v>
      </c>
      <c r="G14" s="15">
        <f t="shared" si="1"/>
        <v>14.916083859215409</v>
      </c>
      <c r="H14" s="15">
        <f t="shared" si="1"/>
        <v>12.64177130093466</v>
      </c>
      <c r="I14" s="15">
        <f t="shared" si="1"/>
        <v>0</v>
      </c>
      <c r="J14" s="15">
        <f t="shared" si="1"/>
        <v>6.3593780495738725</v>
      </c>
      <c r="K14" s="15">
        <f t="shared" si="1"/>
        <v>5.227837052458092</v>
      </c>
      <c r="L14" s="15">
        <f t="shared" si="1"/>
        <v>93.19226682280485</v>
      </c>
      <c r="M14" s="15">
        <f t="shared" si="1"/>
        <v>431.69062954047666</v>
      </c>
      <c r="N14" s="15">
        <f t="shared" si="1"/>
        <v>181.4856981762193</v>
      </c>
      <c r="O14" s="15">
        <f t="shared" si="1"/>
        <v>41.69106325764969</v>
      </c>
      <c r="P14" s="15">
        <f t="shared" si="1"/>
        <v>2.8432657276689866</v>
      </c>
      <c r="Q14" s="15">
        <f t="shared" si="1"/>
        <v>12.674571162145165</v>
      </c>
      <c r="R14" s="15">
        <f t="shared" si="1"/>
        <v>519.1388545529461</v>
      </c>
      <c r="S14" s="15">
        <f t="shared" si="1"/>
        <v>4.91284995554399</v>
      </c>
      <c r="T14" s="15">
        <f t="shared" si="1"/>
        <v>5.013675644612149</v>
      </c>
      <c r="U14" s="15">
        <f t="shared" si="1"/>
        <v>0.6378683885238436</v>
      </c>
      <c r="V14" s="16">
        <f t="shared" si="1"/>
        <v>2.2497722984841584</v>
      </c>
    </row>
    <row r="15" spans="27:47" ht="14.25"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7" spans="23:26" ht="14.25">
      <c r="W17" s="3"/>
      <c r="X17" s="3"/>
      <c r="Y17" s="3"/>
      <c r="Z17" s="3"/>
    </row>
    <row r="18" spans="1:22" ht="60">
      <c r="A18" s="17"/>
      <c r="B18" s="18" t="s">
        <v>33</v>
      </c>
      <c r="C18" s="6" t="s">
        <v>34</v>
      </c>
      <c r="D18" s="6" t="s">
        <v>35</v>
      </c>
      <c r="E18" s="6" t="s">
        <v>36</v>
      </c>
      <c r="F18" s="6" t="s">
        <v>37</v>
      </c>
      <c r="G18" s="6" t="s">
        <v>38</v>
      </c>
      <c r="H18" s="6" t="s">
        <v>39</v>
      </c>
      <c r="I18" s="6" t="s">
        <v>40</v>
      </c>
      <c r="J18" s="6" t="s">
        <v>41</v>
      </c>
      <c r="K18" s="6" t="s">
        <v>42</v>
      </c>
      <c r="L18" s="6" t="s">
        <v>43</v>
      </c>
      <c r="M18" s="6" t="s">
        <v>44</v>
      </c>
      <c r="N18" s="6" t="s">
        <v>45</v>
      </c>
      <c r="O18" s="6" t="s">
        <v>46</v>
      </c>
      <c r="P18" s="6" t="s">
        <v>47</v>
      </c>
      <c r="Q18" s="6" t="s">
        <v>48</v>
      </c>
      <c r="R18" s="6" t="s">
        <v>49</v>
      </c>
      <c r="S18" s="6" t="s">
        <v>50</v>
      </c>
      <c r="T18" s="6" t="s">
        <v>51</v>
      </c>
      <c r="U18" s="7" t="s">
        <v>52</v>
      </c>
      <c r="V18" s="3"/>
    </row>
    <row r="19" spans="1:21" ht="14.25">
      <c r="A19" s="8" t="s">
        <v>23</v>
      </c>
      <c r="B19" s="9" t="str">
        <f>'[1]ΣΥΣΤΑΣΗ ΤΡΟΦΙΜΩΝ'!V80</f>
        <v>n</v>
      </c>
      <c r="C19" s="9">
        <f>10*'[1]ΣΥΣΤΑΣΗ ΤΡΟΦΙΜΩΝ'!W80</f>
        <v>8.9</v>
      </c>
      <c r="D19" s="9">
        <f>10*'[1]ΣΥΣΤΑΣΗ ΤΡΟΦΙΜΩΝ'!X80</f>
        <v>3.5999999999999996</v>
      </c>
      <c r="E19" s="9">
        <f>10*'[1]ΣΥΣΤΑΣΗ ΤΡΟΦΙΜΩΝ'!Y80</f>
        <v>0</v>
      </c>
      <c r="F19" s="9">
        <f>10*'[1]ΣΥΣΤΑΣΗ ΤΡΟΦΙΜΩΝ'!Z80</f>
        <v>296</v>
      </c>
      <c r="G19" s="9">
        <f>10*'[1]ΣΥΣΤΑΣΗ ΤΡΟΦΙΜΩΝ'!AA80</f>
        <v>13.799999999999999</v>
      </c>
      <c r="H19" s="9">
        <f>10*'[1]ΣΥΣΤΑΣΗ ΤΡΟΦΙΜΩΝ'!AB80</f>
        <v>0</v>
      </c>
      <c r="I19" s="9">
        <f>10*'[1]ΣΥΣΤΑΣΗ ΤΡΟΦΙΜΩΝ'!AC80</f>
        <v>2600</v>
      </c>
      <c r="J19" s="9">
        <f>10*'[1]ΣΥΣΤΑΣΗ ΤΡΟΦΙΜΩΝ'!AD80</f>
        <v>0</v>
      </c>
      <c r="K19" s="9">
        <f>10*'[1]ΣΥΣΤΑΣΗ ΤΡΟΦΙΜΩΝ'!AE80</f>
        <v>0</v>
      </c>
      <c r="L19" s="9">
        <f>10*'[1]ΣΥΣΤΑΣΗ ΤΡΟΦΙΜΩΝ'!AF80</f>
        <v>0</v>
      </c>
      <c r="M19" s="9">
        <f>10*'[1]ΣΥΣΤΑΣΗ ΤΡΟΦΙΜΩΝ'!AG80</f>
        <v>26</v>
      </c>
      <c r="N19" s="9">
        <f>'[1]ΣΥΣΤΑΣΗ ΤΡΟΦΙΜΩΝ'!AH80</f>
        <v>24.02912621359223</v>
      </c>
      <c r="O19" s="9">
        <f>'[1]ΣΥΣΤΑΣΗ ΤΡΟΦΙΜΩΝ'!AI80</f>
        <v>27.37864077669903</v>
      </c>
      <c r="P19" s="9">
        <f>'[1]ΣΥΣΤΑΣΗ ΤΡΟΦΙΜΩΝ'!AJ80</f>
        <v>52.03883495145631</v>
      </c>
      <c r="Q19" s="9">
        <f>'[1]ΣΥΣΤΑΣΗ ΤΡΟΦΙΜΩΝ'!AK80</f>
        <v>3.9320388349514563</v>
      </c>
      <c r="R19" s="9">
        <f>'[1]ΣΥΣΤΑΣΗ ΤΡΟΦΙΜΩΝ'!AL80</f>
        <v>7.378640776699029</v>
      </c>
      <c r="S19" s="9">
        <f>10*'[1]ΣΥΣΤΑΣΗ ΤΡΟΦΙΜΩΝ'!AM80</f>
        <v>9</v>
      </c>
      <c r="T19" s="9">
        <f>10*'[1]ΣΥΣΤΑΣΗ ΤΡΟΦΙΜΩΝ'!AN80</f>
        <v>7</v>
      </c>
      <c r="U19" s="10">
        <f>10*'[1]ΣΥΣΤΑΣΗ ΤΡΟΦΙΜΩΝ'!AO80</f>
        <v>29</v>
      </c>
    </row>
    <row r="20" spans="1:21" ht="14.25">
      <c r="A20" s="11" t="s">
        <v>24</v>
      </c>
      <c r="B20" s="12">
        <f>2*'[1]ΣΥΣΤΑΣΗ ΤΡΟΦΙΜΩΝ'!V33</f>
        <v>18</v>
      </c>
      <c r="C20" s="12">
        <f>2*'[1]ΣΥΣΤΑΣΗ ΤΡΟΦΙΜΩΝ'!W33</f>
        <v>0.8</v>
      </c>
      <c r="D20" s="12">
        <f>2*'[1]ΣΥΣΤΑΣΗ ΤΡΟΦΙΜΩΝ'!X33</f>
        <v>0.28</v>
      </c>
      <c r="E20" s="12">
        <f>2*'[1]ΣΥΣΤΑΣΗ ΤΡΟΦΙΜΩΝ'!Y33</f>
        <v>0</v>
      </c>
      <c r="F20" s="12">
        <f>2*'[1]ΣΥΣΤΑΣΗ ΤΡΟΦΙΜΩΝ'!Z33</f>
        <v>2.4</v>
      </c>
      <c r="G20" s="12">
        <f>2*'[1]ΣΥΣΤΑΣΗ ΤΡΟΦΙΜΩΝ'!AA33</f>
        <v>1.34</v>
      </c>
      <c r="H20" s="12">
        <f>2*'[1]ΣΥΣΤΑΣΗ ΤΡΟΦΙΜΩΝ'!AB33</f>
        <v>0</v>
      </c>
      <c r="I20" s="12">
        <f>2*'[1]ΣΥΣΤΑΣΗ ΤΡΟΦΙΜΩΝ'!AC33</f>
        <v>132</v>
      </c>
      <c r="J20" s="12">
        <f>2*'[1]ΣΥΣΤΑΣΗ ΤΡΟΦΙΜΩΝ'!AD33</f>
        <v>0</v>
      </c>
      <c r="K20" s="12">
        <f>2*'[1]ΣΥΣΤΑΣΗ ΤΡΟΦΙΜΩΝ'!AE33</f>
        <v>0</v>
      </c>
      <c r="L20" s="12">
        <f>2*'[1]ΣΥΣΤΑΣΗ ΤΡΟΦΙΜΩΝ'!AF33</f>
        <v>0</v>
      </c>
      <c r="M20" s="12">
        <f>2*'[1]ΣΥΣΤΑΣΗ ΤΡΟΦΙΜΩΝ'!AG33</f>
        <v>7.66</v>
      </c>
      <c r="N20" s="12">
        <f>'[1]ΣΥΣΤΑΣΗ ΤΡΟΦΙΜΩΝ'!AH33</f>
        <v>89.60755813953489</v>
      </c>
      <c r="O20" s="12">
        <f>'[1]ΣΥΣΤΑΣΗ ΤΡΟΦΙΜΩΝ'!AI33</f>
        <v>8.546511627906977</v>
      </c>
      <c r="P20" s="12">
        <f>'[1]ΣΥΣΤΑΣΗ ΤΡΟΦΙΜΩΝ'!AJ33</f>
        <v>1.9186046511627908</v>
      </c>
      <c r="Q20" s="12">
        <f>'[1]ΣΥΣΤΑΣΗ ΤΡΟΦΙΜΩΝ'!AK33</f>
        <v>7.325581395348837</v>
      </c>
      <c r="R20" s="12">
        <f>'[1]ΣΥΣΤΑΣΗ ΤΡΟΦΙΜΩΝ'!AL33</f>
        <v>1.5116279069767442</v>
      </c>
      <c r="S20" s="12">
        <f>2*'[1]ΣΥΣΤΑΣΗ ΤΡΟΦΙΜΩΝ'!AM33</f>
        <v>11.2</v>
      </c>
      <c r="T20" s="12">
        <f>2*'[1]ΣΥΣΤΑΣΗ ΤΡΟΦΙΜΩΝ'!AN33</f>
        <v>24.8</v>
      </c>
      <c r="U20" s="13">
        <f>2*'[1]ΣΥΣΤΑΣΗ ΤΡΟΦΙΜΩΝ'!AO33</f>
        <v>95</v>
      </c>
    </row>
    <row r="21" spans="1:21" ht="14.25">
      <c r="A21" s="11" t="s">
        <v>25</v>
      </c>
      <c r="B21" s="12">
        <f>2*'[1]ΣΥΣΤΑΣΗ ΤΡΟΦΙΜΩΝ'!V8</f>
        <v>0</v>
      </c>
      <c r="C21" s="12">
        <f>2*'[1]ΣΥΣΤΑΣΗ ΤΡΟΦΙΜΩΝ'!W8</f>
        <v>0.58</v>
      </c>
      <c r="D21" s="12">
        <f>2*'[1]ΣΥΣΤΑΣΗ ΤΡΟΦΙΜΩΝ'!X8</f>
        <v>1</v>
      </c>
      <c r="E21" s="12">
        <f>2*'[1]ΣΥΣΤΑΣΗ ΤΡΟΦΙΜΩΝ'!Y8</f>
        <v>0</v>
      </c>
      <c r="F21" s="12">
        <f>2*'[1]ΣΥΣΤΑΣΗ ΤΡΟΦΙΜΩΝ'!Z8</f>
        <v>6.8</v>
      </c>
      <c r="G21" s="12" t="s">
        <v>53</v>
      </c>
      <c r="H21" s="12" t="s">
        <v>53</v>
      </c>
      <c r="I21" s="12" t="s">
        <v>53</v>
      </c>
      <c r="J21" s="12" t="s">
        <v>53</v>
      </c>
      <c r="K21" s="12" t="s">
        <v>53</v>
      </c>
      <c r="L21" s="12" t="s">
        <v>53</v>
      </c>
      <c r="M21" s="12" t="s">
        <v>53</v>
      </c>
      <c r="N21" s="12">
        <f>'[1]ΣΥΣΤΑΣΗ ΤΡΟΦΙΜΩΝ'!AH8</f>
        <v>78.15431164901665</v>
      </c>
      <c r="O21" s="12">
        <f>'[1]ΣΥΣΤΑΣΗ ΤΡΟΦΙΜΩΝ'!AI8</f>
        <v>9.742813918305599</v>
      </c>
      <c r="P21" s="12">
        <f>'[1]ΣΥΣΤΑΣΗ ΤΡΟΦΙΜΩΝ'!AJ8</f>
        <v>12.10287443267776</v>
      </c>
      <c r="Q21" s="12">
        <f>'[1]ΣΥΣΤΑΣΗ ΤΡΟΦΙΜΩΝ'!AK8</f>
        <v>0</v>
      </c>
      <c r="R21" s="12">
        <f>'[1]ΣΥΣΤΑΣΗ ΤΡΟΦΙΜΩΝ'!AL8</f>
        <v>0</v>
      </c>
      <c r="S21" s="12" t="s">
        <v>53</v>
      </c>
      <c r="T21" s="12" t="s">
        <v>53</v>
      </c>
      <c r="U21" s="13" t="s">
        <v>53</v>
      </c>
    </row>
    <row r="22" spans="1:21" ht="14.25">
      <c r="A22" s="11" t="s">
        <v>26</v>
      </c>
      <c r="B22" s="12" t="str">
        <f>'[1]ΣΥΣΤΑΣΗ ΤΡΟΦΙΜΩΝ'!V153</f>
        <v>-</v>
      </c>
      <c r="C22" s="12">
        <f>2*'[1]ΣΥΣΤΑΣΗ ΤΡΟΦΙΜΩΝ'!W153</f>
        <v>0.676</v>
      </c>
      <c r="D22" s="12">
        <f>2*'[1]ΣΥΣΤΑΣΗ ΤΡΟΦΙΜΩΝ'!X153</f>
        <v>0.246</v>
      </c>
      <c r="E22" s="12">
        <f>2*'[1]ΣΥΣΤΑΣΗ ΤΡΟΦΙΜΩΝ'!Y153</f>
        <v>72</v>
      </c>
      <c r="F22" s="12">
        <f>2*'[1]ΣΥΣΤΑΣΗ ΤΡΟΦΙΜΩΝ'!Z153</f>
        <v>4.1</v>
      </c>
      <c r="G22" s="12">
        <f>2*'[1]ΣΥΣΤΑΣΗ ΤΡΟΦΙΜΩΝ'!AA153</f>
        <v>1.24</v>
      </c>
      <c r="H22" s="12">
        <f>2*'[1]ΣΥΣΤΑΣΗ ΤΡΟΦΙΜΩΝ'!AB153</f>
        <v>0</v>
      </c>
      <c r="I22" s="12">
        <f>2*'[1]ΣΥΣΤΑΣΗ ΤΡΟΦΙΜΩΝ'!AC153</f>
        <v>176</v>
      </c>
      <c r="J22" s="12">
        <f>2*'[1]ΣΥΣΤΑΣΗ ΤΡΟΦΙΜΩΝ'!AD153</f>
        <v>7.6</v>
      </c>
      <c r="K22" s="12">
        <f>2*'[1]ΣΥΣΤΑΣΗ ΤΡΟΦΙΜΩΝ'!AE153</f>
        <v>0</v>
      </c>
      <c r="L22" s="12">
        <f>2*'[1]ΣΥΣΤΑΣΗ ΤΡΟΦΙΜΩΝ'!AF153</f>
        <v>0</v>
      </c>
      <c r="M22" s="12">
        <f>2*'[1]ΣΥΣΤΑΣΗ ΤΡΟΦΙΜΩΝ'!AG153</f>
        <v>30.56</v>
      </c>
      <c r="N22" s="12">
        <f>'[1]ΣΥΣΤΑΣΗ ΤΡΟΦΙΜΩΝ'!AH153</f>
        <v>86.93498452012383</v>
      </c>
      <c r="O22" s="12">
        <f>'[1]ΣΥΣΤΑΣΗ ΤΡΟΦΙΜΩΝ'!AI153</f>
        <v>9.306501547987617</v>
      </c>
      <c r="P22" s="12">
        <f>'[1]ΣΥΣΤΑΣΗ ΤΡΟΦΙΜΩΝ'!AJ153</f>
        <v>10.897832817337463</v>
      </c>
      <c r="Q22" s="12">
        <f>'[1]ΣΥΣΤΑΣΗ ΤΡΟΦΙΜΩΝ'!AK153</f>
        <v>0</v>
      </c>
      <c r="R22" s="12">
        <f>'[1]ΣΥΣΤΑΣΗ ΤΡΟΦΙΜΩΝ'!AL153</f>
        <v>3.0278637770897827</v>
      </c>
      <c r="S22" s="12">
        <f>2*'[1]ΣΥΣΤΑΣΗ ΤΡΟΦΙΜΩΝ'!AM153</f>
        <v>0</v>
      </c>
      <c r="T22" s="12">
        <f>2*'[1]ΣΥΣΤΑΣΗ ΤΡΟΦΙΜΩΝ'!AN153</f>
        <v>0</v>
      </c>
      <c r="U22" s="13">
        <f>2*'[1]ΣΥΣΤΑΣΗ ΤΡΟΦΙΜΩΝ'!AO153</f>
        <v>0</v>
      </c>
    </row>
    <row r="23" spans="1:21" ht="14.25">
      <c r="A23" s="11" t="s">
        <v>27</v>
      </c>
      <c r="B23" s="12" t="str">
        <f>'[1]ΣΥΣΤΑΣΗ ΤΡΟΦΙΜΩΝ'!V81</f>
        <v>n</v>
      </c>
      <c r="C23" s="12">
        <f>2*'[1]ΣΥΣΤΑΣΗ ΤΡΟΦΙΜΩΝ'!W81</f>
        <v>0.24</v>
      </c>
      <c r="D23" s="12">
        <f>2*'[1]ΣΥΣΤΑΣΗ ΤΡΟΦΙΜΩΝ'!X81</f>
        <v>0.1</v>
      </c>
      <c r="E23" s="12">
        <f>2*'[1]ΣΥΣΤΑΣΗ ΤΡΟΦΙΜΩΝ'!Y81</f>
        <v>24</v>
      </c>
      <c r="F23" s="12">
        <f>2*'[1]ΣΥΣΤΑΣΗ ΤΡΟΦΙΜΩΝ'!Z81</f>
        <v>1.2</v>
      </c>
      <c r="G23" s="12">
        <f>2*'[1]ΣΥΣΤΑΣΗ ΤΡΟΦΙΜΩΝ'!AA81</f>
        <v>0.5</v>
      </c>
      <c r="H23" s="12">
        <f>2*'[1]ΣΥΣΤΑΣΗ ΤΡΟΦΙΜΩΝ'!AB81</f>
        <v>0</v>
      </c>
      <c r="I23" s="12">
        <f>2*'[1]ΣΥΣΤΑΣΗ ΤΡΟΦΙΜΩΝ'!AC81</f>
        <v>20</v>
      </c>
      <c r="J23" s="12">
        <f>2*'[1]ΣΥΣΤΑΣΗ ΤΡΟΦΙΜΩΝ'!AD81</f>
        <v>2</v>
      </c>
      <c r="K23" s="12">
        <f>2*'[1]ΣΥΣΤΑΣΗ ΤΡΟΦΙΜΩΝ'!AE81</f>
        <v>0</v>
      </c>
      <c r="L23" s="12">
        <f>2*'[1]ΣΥΣΤΑΣΗ ΤΡΟΦΙΜΩΝ'!AF81</f>
        <v>0</v>
      </c>
      <c r="M23" s="12" t="str">
        <f>'[1]ΣΥΣΤΑΣΗ ΤΡΟΦΙΜΩΝ'!AG81</f>
        <v>n</v>
      </c>
      <c r="N23" s="12">
        <f>'[1]ΣΥΣΤΑΣΗ ΤΡΟΦΙΜΩΝ'!AH81</f>
        <v>1.3235294117647058</v>
      </c>
      <c r="O23" s="12">
        <f>'[1]ΣΥΣΤΑΣΗ ΤΡΟΦΙΜΩΝ'!AI81</f>
        <v>3.088235294117647</v>
      </c>
      <c r="P23" s="12">
        <f>'[1]ΣΥΣΤΑΣΗ ΤΡΟΦΙΜΩΝ'!AJ81</f>
        <v>101.91176470588235</v>
      </c>
      <c r="Q23" s="12">
        <v>0</v>
      </c>
      <c r="R23" s="12">
        <f>'[1]ΣΥΣΤΑΣΗ ΤΡΟΦΙΜΩΝ'!AL81</f>
        <v>101.91176470588235</v>
      </c>
      <c r="S23" s="12" t="str">
        <f>'[1]ΣΥΣΤΑΣΗ ΤΡΟΦΙΜΩΝ'!AM81</f>
        <v>n</v>
      </c>
      <c r="T23" s="12" t="str">
        <f>'[1]ΣΥΣΤΑΣΗ ΤΡΟΦΙΜΩΝ'!AN81</f>
        <v>n</v>
      </c>
      <c r="U23" s="13" t="str">
        <f>'[1]ΣΥΣΤΑΣΗ ΤΡΟΦΙΜΩΝ'!AO81</f>
        <v>n</v>
      </c>
    </row>
    <row r="24" spans="1:21" ht="14.25">
      <c r="A24" s="11" t="s">
        <v>28</v>
      </c>
      <c r="B24" s="12" t="str">
        <f>'[1]ΣΥΣΤΑΣΗ ΤΡΟΦΙΜΩΝ'!V77</f>
        <v>n</v>
      </c>
      <c r="C24" s="12">
        <f>2*'[1]ΣΥΣΤΑΣΗ ΤΡΟΦΙΜΩΝ'!W77</f>
        <v>1.86</v>
      </c>
      <c r="D24" s="12">
        <f>2*'[1]ΣΥΣΤΑΣΗ ΤΡΟΦΙΜΩΝ'!X77</f>
        <v>0.34</v>
      </c>
      <c r="E24" s="12">
        <f>2*'[1]ΣΥΣΤΑΣΗ ΤΡΟΦΙΜΩΝ'!Y77</f>
        <v>12</v>
      </c>
      <c r="F24" s="12">
        <f>2*'[1]ΣΥΣΤΑΣΗ ΤΡΟΦΙΜΩΝ'!Z77</f>
        <v>10</v>
      </c>
      <c r="G24" s="12">
        <f>2*'[1]ΣΥΣΤΑΣΗ ΤΡΟΦΙΜΩΝ'!AA77</f>
        <v>1.5</v>
      </c>
      <c r="H24" s="12">
        <f>2*'[1]ΣΥΣΤΑΣΗ ΤΡΟΦΙΜΩΝ'!AB77</f>
        <v>0</v>
      </c>
      <c r="I24" s="12">
        <f>2*'[1]ΣΥΣΤΑΣΗ ΤΡΟΦΙΜΩΝ'!AC77</f>
        <v>194</v>
      </c>
      <c r="J24" s="12">
        <f>2*'[1]ΣΥΣΤΑΣΗ ΤΡΟΦΙΜΩΝ'!AD77</f>
        <v>0</v>
      </c>
      <c r="K24" s="12">
        <f>2*'[1]ΣΥΣΤΑΣΗ ΤΡΟΦΙΜΩΝ'!AE77</f>
        <v>0</v>
      </c>
      <c r="L24" s="12">
        <f>2*'[1]ΣΥΣΤΑΣΗ ΤΡΟΦΙΜΩΝ'!AF77</f>
        <v>0</v>
      </c>
      <c r="M24" s="12">
        <f>2*'[1]ΣΥΣΤΑΣΗ ΤΡΟΦΙΜΩΝ'!AG77</f>
        <v>5.06</v>
      </c>
      <c r="N24" s="12">
        <f>'[1]ΣΥΣΤΑΣΗ ΤΡΟΦΙΜΩΝ'!AH77</f>
        <v>1.5802675585284283</v>
      </c>
      <c r="O24" s="12">
        <f>'[1]ΣΥΣΤΑΣΗ ΤΡΟΦΙΜΩΝ'!AI77</f>
        <v>8.481605351170568</v>
      </c>
      <c r="P24" s="12">
        <f>'[1]ΣΥΣΤΑΣΗ ΤΡΟΦΙΜΩΝ'!AJ77</f>
        <v>48.71571906354515</v>
      </c>
      <c r="Q24" s="12">
        <f>'[1]ΣΥΣΤΑΣΗ ΤΡΟΦΙΜΩΝ'!AK77</f>
        <v>12.491638795986622</v>
      </c>
      <c r="R24" s="12">
        <f>'[1]ΣΥΣΤΑΣΗ ΤΡΟΦΙΜΩΝ'!AL77</f>
        <v>0.26755852842809363</v>
      </c>
      <c r="S24" s="12">
        <f>2*'[1]ΣΥΣΤΑΣΗ ΤΡΟΦΙΜΩΝ'!AM77</f>
        <v>16.6</v>
      </c>
      <c r="T24" s="12">
        <f>2*'[1]ΣΥΣΤΑΣΗ ΤΡΟΦΙΜΩΝ'!AN77</f>
        <v>43.4</v>
      </c>
      <c r="U24" s="13">
        <f>2*'[1]ΣΥΣΤΑΣΗ ΤΡΟΦΙΜΩΝ'!AO77</f>
        <v>51</v>
      </c>
    </row>
    <row r="25" spans="1:21" ht="14.25">
      <c r="A25" s="11" t="s">
        <v>29</v>
      </c>
      <c r="B25" s="12" t="str">
        <f>'[1]ΣΥΣΤΑΣΗ ΤΡΟΦΙΜΩΝ'!V152</f>
        <v>-</v>
      </c>
      <c r="C25" s="12">
        <f>1.59*'[1]ΣΥΣΤΑΣΗ ΤΡΟΦΙΜΩΝ'!W152</f>
        <v>0.10653000000000001</v>
      </c>
      <c r="D25" s="12">
        <f>1.59*'[1]ΣΥΣΤΑΣΗ ΤΡΟΦΙΜΩΝ'!X152</f>
        <v>0.08427</v>
      </c>
      <c r="E25" s="12">
        <f>1.59*'[1]ΣΥΣΤΑΣΗ ΤΡΟΦΙΜΩΝ'!Y152</f>
        <v>0</v>
      </c>
      <c r="F25" s="12">
        <f>1.59*'[1]ΣΥΣΤΑΣΗ ΤΡΟΦΙΜΩΝ'!Z152</f>
        <v>0.46587</v>
      </c>
      <c r="G25" s="12">
        <f>1.59*'[1]ΣΥΣΤΑΣΗ ΤΡΟΦΙΜΩΝ'!AA152</f>
        <v>0.11925</v>
      </c>
      <c r="H25" s="12">
        <f>1.59*'[1]ΣΥΣΤΑΣΗ ΤΡΟΦΙΜΩΝ'!AB152</f>
        <v>0</v>
      </c>
      <c r="I25" s="12">
        <f>1.59*'[1]ΣΥΣΤΑΣΗ ΤΡΟΦΙΜΩΝ'!AC152</f>
        <v>60.42</v>
      </c>
      <c r="J25" s="12">
        <f>1.59*'[1]ΣΥΣΤΑΣΗ ΤΡΟΦΙΜΩΝ'!AD152</f>
        <v>16.218</v>
      </c>
      <c r="K25" s="12">
        <f>1.59*'[1]ΣΥΣΤΑΣΗ ΤΡΟΦΙΜΩΝ'!AE152</f>
        <v>0</v>
      </c>
      <c r="L25" s="12">
        <f>1.59*'[1]ΣΥΣΤΑΣΗ ΤΡΟΦΙΜΩΝ'!AF152</f>
        <v>0</v>
      </c>
      <c r="M25" s="12">
        <f>1.59*'[1]ΣΥΣΤΑΣΗ ΤΡΟΦΙΜΩΝ'!AG152</f>
        <v>0.954</v>
      </c>
      <c r="N25" s="12">
        <f>'[1]ΣΥΣΤΑΣΗ ΤΡΟΦΙΜΩΝ'!AH152</f>
        <v>12.686746987951807</v>
      </c>
      <c r="O25" s="12">
        <f>'[1]ΣΥΣΤΑΣΗ ΤΡΟΦΙΜΩΝ'!AI152</f>
        <v>8.048192771084338</v>
      </c>
      <c r="P25" s="12">
        <f>'[1]ΣΥΣΤΑΣΗ ΤΡΟΦΙΜΩΝ'!AJ152</f>
        <v>90.12048192771084</v>
      </c>
      <c r="Q25" s="12">
        <f>'[1]ΣΥΣΤΑΣΗ ΤΡΟΦΙΜΩΝ'!AK152</f>
        <v>0</v>
      </c>
      <c r="R25" s="12">
        <f>'[1]ΣΥΣΤΑΣΗ ΤΡΟΦΙΜΩΝ'!AL152</f>
        <v>1.4457831325301205</v>
      </c>
      <c r="S25" s="12">
        <f>1.59*'[1]ΣΥΣΤΑΣΗ ΤΡΟΦΙΜΩΝ'!AM152</f>
        <v>0</v>
      </c>
      <c r="T25" s="12">
        <f>1.59*'[1]ΣΥΣΤΑΣΗ ΤΡΟΦΙΜΩΝ'!AN152</f>
        <v>0</v>
      </c>
      <c r="U25" s="13">
        <f>1.59*'[1]ΣΥΣΤΑΣΗ ΤΡΟΦΙΜΩΝ'!AO152</f>
        <v>0</v>
      </c>
    </row>
    <row r="26" spans="1:21" ht="14.25">
      <c r="A26" s="11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4.25">
      <c r="A27" s="11" t="s">
        <v>31</v>
      </c>
      <c r="B27" s="12">
        <f aca="true" t="shared" si="2" ref="B27:M27">SUM(B19:B26)</f>
        <v>18</v>
      </c>
      <c r="C27" s="12">
        <f t="shared" si="2"/>
        <v>13.16253</v>
      </c>
      <c r="D27" s="12">
        <f t="shared" si="2"/>
        <v>5.650269999999999</v>
      </c>
      <c r="E27" s="12">
        <f t="shared" si="2"/>
        <v>108</v>
      </c>
      <c r="F27" s="12">
        <f t="shared" si="2"/>
        <v>320.96587</v>
      </c>
      <c r="G27" s="12">
        <f t="shared" si="2"/>
        <v>18.49925</v>
      </c>
      <c r="H27" s="12">
        <f t="shared" si="2"/>
        <v>0</v>
      </c>
      <c r="I27" s="12">
        <f t="shared" si="2"/>
        <v>3182.42</v>
      </c>
      <c r="J27" s="12">
        <f t="shared" si="2"/>
        <v>25.817999999999998</v>
      </c>
      <c r="K27" s="12">
        <f t="shared" si="2"/>
        <v>0</v>
      </c>
      <c r="L27" s="12">
        <f t="shared" si="2"/>
        <v>0</v>
      </c>
      <c r="M27" s="12">
        <f t="shared" si="2"/>
        <v>70.234</v>
      </c>
      <c r="N27" s="19">
        <f>G13*9*100/C13</f>
        <v>62.514029969818125</v>
      </c>
      <c r="O27" s="19">
        <f>4*F13*100/C13</f>
        <v>13.931650839374548</v>
      </c>
      <c r="P27" s="19">
        <f>4*E13*100/C13</f>
        <v>26.25271239350818</v>
      </c>
      <c r="Q27" s="19">
        <f>S27*9*100/C13</f>
        <v>4.1807782660121156</v>
      </c>
      <c r="R27" s="19">
        <f>4*K13*100/C13</f>
        <v>9.737830362902157</v>
      </c>
      <c r="S27" s="12">
        <f>SUM(S19:S26)</f>
        <v>36.8</v>
      </c>
      <c r="T27" s="12">
        <f>SUM(T19:T26)</f>
        <v>75.2</v>
      </c>
      <c r="U27" s="13">
        <f>SUM(U19:U26)</f>
        <v>175</v>
      </c>
    </row>
    <row r="28" spans="1:21" ht="28.5">
      <c r="A28" s="14" t="s">
        <v>32</v>
      </c>
      <c r="B28" s="15">
        <f aca="true" t="shared" si="3" ref="B28:M28">100*B27/$B$13</f>
        <v>0.48793181966039945</v>
      </c>
      <c r="C28" s="15">
        <f t="shared" si="3"/>
        <v>0.3568009563463665</v>
      </c>
      <c r="D28" s="15">
        <f t="shared" si="3"/>
        <v>0.15316369570403138</v>
      </c>
      <c r="E28" s="15">
        <f t="shared" si="3"/>
        <v>2.9275909179623967</v>
      </c>
      <c r="F28" s="15">
        <f t="shared" si="3"/>
        <v>8.700525610999067</v>
      </c>
      <c r="G28" s="15">
        <f t="shared" si="3"/>
        <v>0.5014651508251469</v>
      </c>
      <c r="H28" s="15">
        <f t="shared" si="3"/>
        <v>0</v>
      </c>
      <c r="I28" s="15">
        <f t="shared" si="3"/>
        <v>86.26688786242491</v>
      </c>
      <c r="J28" s="15">
        <f t="shared" si="3"/>
        <v>0.6998568733328996</v>
      </c>
      <c r="K28" s="15">
        <f t="shared" si="3"/>
        <v>0</v>
      </c>
      <c r="L28" s="15">
        <f t="shared" si="3"/>
        <v>0</v>
      </c>
      <c r="M28" s="15">
        <f t="shared" si="3"/>
        <v>1.9038557456682497</v>
      </c>
      <c r="N28" s="15"/>
      <c r="O28" s="15"/>
      <c r="P28" s="15"/>
      <c r="Q28" s="15"/>
      <c r="R28" s="15"/>
      <c r="S28" s="15">
        <f>100*S27/$B$13</f>
        <v>0.9975494979723721</v>
      </c>
      <c r="T28" s="15">
        <f>100*T27/$B$13</f>
        <v>2.038470713247891</v>
      </c>
      <c r="U28" s="16">
        <f>100*U27/$B$13</f>
        <v>4.743781580031661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2011-08-05T06:57:31Z</dcterms:created>
  <dcterms:modified xsi:type="dcterms:W3CDTF">2011-08-05T06:57:51Z</dcterms:modified>
  <cp:category/>
  <cp:version/>
  <cp:contentType/>
  <cp:contentStatus/>
</cp:coreProperties>
</file>