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4475" windowHeight="7935" activeTab="0"/>
  </bookViews>
  <sheets>
    <sheet name="Παντζαροσαλάτ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<sst xmlns="http://schemas.openxmlformats.org/spreadsheetml/2006/main" count="90" uniqueCount="53">
  <si>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ΠΑΝΤΖΑΡΟΣΑΛΑΤΑ</t>
  </si>
  <si>
    <t>Τρόπος παρασεκυής: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</si>
  <si>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</si>
  <si>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</si>
  <si>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</si>
  <si>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</si>
  <si>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</si>
  <si>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</si>
  <si>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</si>
  <si>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</si>
  <si>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</si>
  <si>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</si>
  <si>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</si>
  <si>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</si>
  <si>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</si>
  <si>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</si>
  <si>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</si>
  <si>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</si>
  <si>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</si>
  <si>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</si>
  <si>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</si>
  <si>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</si>
  <si>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</si>
  <si>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παντζάρια βρασμένα σε αλατισμένο νερό</t>
  </si>
  <si>
    <t>n</t>
  </si>
  <si>
    <t>σκόρδο</t>
  </si>
  <si>
    <t>αλάτι</t>
  </si>
  <si>
    <t>λαδόξιδο 1/4 φλιζ λάδι</t>
  </si>
  <si>
    <t>tr</t>
  </si>
  <si>
    <t>2 κ.σ. ξύδι</t>
  </si>
  <si>
    <t>μαϊντανός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</si>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</sst>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5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0" fillId="0" borderId="0" xfId="56">
      <alignment/>
      <protection/>
    </xf>
    <xf numFmtId="2" fontId="0" fillId="0" borderId="0" xfId="0" applyNumberFormat="1" applyFont="1" applyAlignment="1">
      <alignment/>
    </xf>
    <xf numFmtId="2" fontId="0" fillId="0" borderId="0" xfId="56" applyNumberFormat="1">
      <alignment/>
      <protection/>
    </xf>
    <xf numFmtId="0" fontId="0" fillId="0" borderId="0" xfId="56" applyAlignment="1">
      <alignment wrapText="1"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10" xfId="56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0" fontId="0" fillId="0" borderId="13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0" xfId="56" applyNumberFormat="1" applyFont="1">
      <alignment/>
      <protection/>
    </xf>
    <xf numFmtId="0" fontId="0" fillId="0" borderId="13" xfId="56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4" xfId="56" applyNumberFormat="1" applyFont="1" applyBorder="1">
      <alignment/>
      <protection/>
    </xf>
    <xf numFmtId="0" fontId="0" fillId="0" borderId="15" xfId="56" applyFont="1" applyBorder="1" applyAlignment="1">
      <alignment wrapText="1"/>
      <protection/>
    </xf>
    <xf numFmtId="2" fontId="0" fillId="0" borderId="16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110">
          <cell r="B110">
            <v>4</v>
          </cell>
          <cell r="D110">
            <v>0.6</v>
          </cell>
          <cell r="E110">
            <v>0.4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0.6</v>
          </cell>
          <cell r="K110">
            <v>15</v>
          </cell>
          <cell r="L110">
            <v>32</v>
          </cell>
          <cell r="M110">
            <v>22</v>
          </cell>
          <cell r="N110">
            <v>47</v>
          </cell>
          <cell r="P110">
            <v>20</v>
          </cell>
          <cell r="Q110">
            <v>89</v>
          </cell>
          <cell r="R110">
            <v>0.5</v>
          </cell>
          <cell r="S110">
            <v>0.1</v>
          </cell>
          <cell r="T110">
            <v>0.04</v>
          </cell>
          <cell r="U110">
            <v>1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40</v>
          </cell>
          <cell r="AJ110">
            <v>60</v>
          </cell>
          <cell r="AK110">
            <v>0</v>
          </cell>
          <cell r="AL110">
            <v>60</v>
          </cell>
          <cell r="AM110">
            <v>0</v>
          </cell>
        </row>
        <row r="114">
          <cell r="B114">
            <v>46</v>
          </cell>
          <cell r="C114">
            <v>82.4</v>
          </cell>
          <cell r="D114">
            <v>9.5</v>
          </cell>
          <cell r="E114">
            <v>2.3</v>
          </cell>
          <cell r="F114">
            <v>0.1</v>
          </cell>
          <cell r="G114">
            <v>2.3</v>
          </cell>
          <cell r="H114">
            <v>0</v>
          </cell>
          <cell r="I114">
            <v>0.7</v>
          </cell>
          <cell r="J114">
            <v>8.8</v>
          </cell>
          <cell r="K114">
            <v>29</v>
          </cell>
          <cell r="L114">
            <v>87</v>
          </cell>
          <cell r="M114">
            <v>16</v>
          </cell>
          <cell r="O114">
            <v>0.9</v>
          </cell>
          <cell r="P114">
            <v>110</v>
          </cell>
          <cell r="Q114">
            <v>510</v>
          </cell>
          <cell r="R114">
            <v>0.8</v>
          </cell>
          <cell r="S114">
            <v>0.5</v>
          </cell>
          <cell r="T114">
            <v>0.04</v>
          </cell>
          <cell r="W114">
            <v>0.01</v>
          </cell>
          <cell r="X114">
            <v>0.01</v>
          </cell>
          <cell r="Y114">
            <v>27</v>
          </cell>
          <cell r="Z114">
            <v>0.1</v>
          </cell>
          <cell r="AA114">
            <v>0.04</v>
          </cell>
          <cell r="AB114">
            <v>0</v>
          </cell>
          <cell r="AC114">
            <v>110</v>
          </cell>
          <cell r="AD114">
            <v>5</v>
          </cell>
          <cell r="AE114">
            <v>0</v>
          </cell>
          <cell r="AF114">
            <v>0</v>
          </cell>
          <cell r="AH114">
            <v>1.9565217391304348</v>
          </cell>
          <cell r="AI114">
            <v>19.999999999999996</v>
          </cell>
          <cell r="AJ114">
            <v>82.6086956521739</v>
          </cell>
          <cell r="AK114">
            <v>0</v>
          </cell>
          <cell r="AL114">
            <v>76.5217391304348</v>
          </cell>
          <cell r="AO114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4"/>
  <sheetViews>
    <sheetView tabSelected="1" view="pageLayout" zoomScale="70" zoomScaleNormal="70" zoomScalePageLayoutView="70" workbookViewId="0" topLeftCell="A1">
      <selection activeCell="B20" sqref="B20"/>
    </sheetView>
  </sheetViews>
  <sheetFormatPr defaultColWidth="9.140625" defaultRowHeight="15"/>
  <cols>
    <col min="1" max="1" width="20.7109375" style="5" customWidth="1"/>
    <col min="2" max="3" width="9.140625" style="2" customWidth="1"/>
    <col min="4" max="4" width="11.28125" style="2" customWidth="1"/>
    <col min="5" max="5" width="16.421875" style="2" customWidth="1"/>
    <col min="6" max="8" width="9.140625" style="2" customWidth="1"/>
    <col min="9" max="9" width="11.421875" style="2" customWidth="1"/>
    <col min="10" max="12" width="9.140625" style="2" customWidth="1"/>
    <col min="13" max="13" width="12.421875" style="2" customWidth="1"/>
    <col min="14" max="14" width="11.7109375" style="2" customWidth="1"/>
    <col min="15" max="15" width="12.421875" style="2" customWidth="1"/>
    <col min="16" max="16" width="13.421875" style="2" customWidth="1"/>
    <col min="17" max="17" width="11.00390625" style="2" customWidth="1"/>
    <col min="18" max="18" width="10.421875" style="2" customWidth="1"/>
    <col min="19" max="19" width="10.00390625" style="2" customWidth="1"/>
    <col min="20" max="21" width="9.140625" style="2" customWidth="1"/>
    <col min="22" max="22" width="11.00390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8">
      <c r="A2" s="1" t="s">
        <v>1</v>
      </c>
      <c r="B2" s="1"/>
      <c r="C2" s="1"/>
      <c r="D2" s="1"/>
      <c r="AQ2" s="4"/>
      <c r="AR2" s="4"/>
      <c r="AS2" s="4"/>
      <c r="AT2" s="4"/>
      <c r="AU2" s="4"/>
    </row>
    <row r="3" spans="43:47" ht="14.25">
      <c r="AQ3" s="4"/>
      <c r="AR3" s="4"/>
      <c r="AS3" s="4"/>
      <c r="AT3" s="4"/>
      <c r="AU3" s="4"/>
    </row>
    <row r="4" spans="1:47" ht="30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8" t="s">
        <v>22</v>
      </c>
      <c r="W4" s="3"/>
      <c r="AQ4" s="4"/>
      <c r="AR4" s="4"/>
      <c r="AS4" s="4"/>
      <c r="AT4" s="4"/>
      <c r="AU4" s="4"/>
    </row>
    <row r="5" spans="1:47" ht="28.5">
      <c r="A5" s="9" t="s">
        <v>23</v>
      </c>
      <c r="B5" s="10">
        <v>784</v>
      </c>
      <c r="C5" s="10">
        <f>7.84*'[1]ΣΥΣΤΑΣΗ ΤΡΟΦΙΜΩΝ'!B114</f>
        <v>360.64</v>
      </c>
      <c r="D5" s="10">
        <f>7.84*'[1]ΣΥΣΤΑΣΗ ΤΡΟΦΙΜΩΝ'!C114</f>
        <v>646.0160000000001</v>
      </c>
      <c r="E5" s="10">
        <f>7.84*'[1]ΣΥΣΤΑΣΗ ΤΡΟΦΙΜΩΝ'!D114</f>
        <v>74.48</v>
      </c>
      <c r="F5" s="10">
        <f>7.84*'[1]ΣΥΣΤΑΣΗ ΤΡΟΦΙΜΩΝ'!E114</f>
        <v>18.032</v>
      </c>
      <c r="G5" s="10">
        <f>7.84*'[1]ΣΥΣΤΑΣΗ ΤΡΟΦΙΜΩΝ'!F114</f>
        <v>0.784</v>
      </c>
      <c r="H5" s="10">
        <f>7.84*'[1]ΣΥΣΤΑΣΗ ΤΡΟΦΙΜΩΝ'!G114</f>
        <v>18.032</v>
      </c>
      <c r="I5" s="10">
        <f>7.84*'[1]ΣΥΣΤΑΣΗ ΤΡΟΦΙΜΩΝ'!H114</f>
        <v>0</v>
      </c>
      <c r="J5" s="10">
        <f>7.84*'[1]ΣΥΣΤΑΣΗ ΤΡΟΦΙΜΩΝ'!I114</f>
        <v>5.4879999999999995</v>
      </c>
      <c r="K5" s="10">
        <f>7.84*'[1]ΣΥΣΤΑΣΗ ΤΡΟΦΙΜΩΝ'!J114</f>
        <v>68.992</v>
      </c>
      <c r="L5" s="10">
        <f>7.84*'[1]ΣΥΣΤΑΣΗ ΤΡΟΦΙΜΩΝ'!K114</f>
        <v>227.35999999999999</v>
      </c>
      <c r="M5" s="10">
        <f>7.84*'[1]ΣΥΣΤΑΣΗ ΤΡΟΦΙΜΩΝ'!L114</f>
        <v>682.08</v>
      </c>
      <c r="N5" s="10">
        <f>7.84*'[1]ΣΥΣΤΑΣΗ ΤΡΟΦΙΜΩΝ'!M114</f>
        <v>125.44</v>
      </c>
      <c r="O5" s="10" t="s">
        <v>24</v>
      </c>
      <c r="P5" s="10">
        <f>7.84*'[1]ΣΥΣΤΑΣΗ ΤΡΟΦΙΜΩΝ'!O114</f>
        <v>7.056</v>
      </c>
      <c r="Q5" s="10">
        <f>7.84*'[1]ΣΥΣΤΑΣΗ ΤΡΟΦΙΜΩΝ'!P114</f>
        <v>862.4</v>
      </c>
      <c r="R5" s="10">
        <f>7.84*'[1]ΣΥΣΤΑΣΗ ΤΡΟΦΙΜΩΝ'!Q114</f>
        <v>3998.4</v>
      </c>
      <c r="S5" s="10">
        <f>7.84*'[1]ΣΥΣΤΑΣΗ ΤΡΟΦΙΜΩΝ'!R114</f>
        <v>6.272</v>
      </c>
      <c r="T5" s="10">
        <f>7.84*'[1]ΣΥΣΤΑΣΗ ΤΡΟΦΙΜΩΝ'!S114</f>
        <v>3.92</v>
      </c>
      <c r="U5" s="10">
        <f>7.84*'[1]ΣΥΣΤΑΣΗ ΤΡΟΦΙΜΩΝ'!T114</f>
        <v>0.3136</v>
      </c>
      <c r="V5" s="11" t="s">
        <v>24</v>
      </c>
      <c r="AQ5" s="4"/>
      <c r="AR5" s="4"/>
      <c r="AS5" s="4"/>
      <c r="AT5" s="4"/>
      <c r="AU5" s="4"/>
    </row>
    <row r="6" spans="1:47" ht="14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AQ6" s="4"/>
      <c r="AR6" s="4"/>
      <c r="AS6" s="4"/>
      <c r="AT6" s="4"/>
      <c r="AU6" s="4"/>
    </row>
    <row r="7" spans="1:47" ht="14.25">
      <c r="A7" s="12" t="s">
        <v>26</v>
      </c>
      <c r="B7" s="13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1800</v>
      </c>
      <c r="P7" s="13"/>
      <c r="Q7" s="13">
        <v>1200</v>
      </c>
      <c r="R7" s="13"/>
      <c r="S7" s="13"/>
      <c r="T7" s="13"/>
      <c r="U7" s="13"/>
      <c r="V7" s="14"/>
      <c r="AQ7" s="4"/>
      <c r="AR7" s="4"/>
      <c r="AS7" s="4"/>
      <c r="AT7" s="4"/>
      <c r="AU7" s="4"/>
    </row>
    <row r="8" spans="1:47" ht="14.25">
      <c r="A8" s="12" t="s">
        <v>27</v>
      </c>
      <c r="B8" s="13">
        <v>55</v>
      </c>
      <c r="C8" s="13">
        <f>0.55*'[1]ΣΥΣΤΑΣΗ ΤΡΟΦΙΜΩΝ'!B22</f>
        <v>494.45000000000005</v>
      </c>
      <c r="D8" s="13" t="s">
        <v>28</v>
      </c>
      <c r="E8" s="13" t="s">
        <v>28</v>
      </c>
      <c r="F8" s="13" t="s">
        <v>28</v>
      </c>
      <c r="G8" s="13">
        <f>0.55*'[1]ΣΥΣΤΑΣΗ ΤΡΟΦΙΜΩΝ'!F22</f>
        <v>54.94500000000001</v>
      </c>
      <c r="H8" s="13">
        <f>0.55*'[1]ΣΥΣΤΑΣΗ ΤΡΟΦΙΜΩΝ'!G22</f>
        <v>0</v>
      </c>
      <c r="I8" s="13">
        <f>0.55*'[1]ΣΥΣΤΑΣΗ ΤΡΟΦΙΜΩΝ'!H22</f>
        <v>0</v>
      </c>
      <c r="J8" s="13">
        <f>0.55*'[1]ΣΥΣΤΑΣΗ ΤΡΟΦΙΜΩΝ'!I22</f>
        <v>0</v>
      </c>
      <c r="K8" s="13">
        <f>0.55*'[1]ΣΥΣΤΑΣΗ ΤΡΟΦΙΜΩΝ'!J22</f>
        <v>0</v>
      </c>
      <c r="L8" s="13" t="s">
        <v>28</v>
      </c>
      <c r="M8" s="13" t="s">
        <v>28</v>
      </c>
      <c r="N8" s="13" t="s">
        <v>28</v>
      </c>
      <c r="O8" s="13" t="s">
        <v>28</v>
      </c>
      <c r="P8" s="13" t="s">
        <v>28</v>
      </c>
      <c r="Q8" s="13" t="s">
        <v>28</v>
      </c>
      <c r="R8" s="13" t="s">
        <v>28</v>
      </c>
      <c r="S8" s="13" t="s">
        <v>28</v>
      </c>
      <c r="T8" s="13" t="s">
        <v>28</v>
      </c>
      <c r="U8" s="13" t="s">
        <v>28</v>
      </c>
      <c r="V8" s="14" t="s">
        <v>28</v>
      </c>
      <c r="AQ8" s="15"/>
      <c r="AR8" s="15"/>
      <c r="AS8" s="15"/>
      <c r="AT8" s="15"/>
      <c r="AU8" s="15"/>
    </row>
    <row r="9" spans="1:47" ht="14.25">
      <c r="A9" s="12" t="s">
        <v>29</v>
      </c>
      <c r="B9" s="13">
        <v>30</v>
      </c>
      <c r="C9" s="13">
        <f>0.3*'[1]ΣΥΣΤΑΣΗ ΤΡΟΦΙΜΩΝ'!B110</f>
        <v>1.2</v>
      </c>
      <c r="D9" s="13">
        <v>0</v>
      </c>
      <c r="E9" s="13">
        <f>0.3*'[1]ΣΥΣΤΑΣΗ ΤΡΟΦΙΜΩΝ'!D110</f>
        <v>0.18</v>
      </c>
      <c r="F9" s="13">
        <f>0.3*'[1]ΣΥΣΤΑΣΗ ΤΡΟΦΙΜΩΝ'!E110</f>
        <v>0.12</v>
      </c>
      <c r="G9" s="13">
        <f>0.3*'[1]ΣΥΣΤΑΣΗ ΤΡΟΦΙΜΩΝ'!F110</f>
        <v>0</v>
      </c>
      <c r="H9" s="13">
        <f>0.3*'[1]ΣΥΣΤΑΣΗ ΤΡΟΦΙΜΩΝ'!G110</f>
        <v>0</v>
      </c>
      <c r="I9" s="13">
        <f>0.3*'[1]ΣΥΣΤΑΣΗ ΤΡΟΦΙΜΩΝ'!H110</f>
        <v>0</v>
      </c>
      <c r="J9" s="13">
        <f>0.3*'[1]ΣΥΣΤΑΣΗ ΤΡΟΦΙΜΩΝ'!I110</f>
        <v>0</v>
      </c>
      <c r="K9" s="13">
        <f>0.3*'[1]ΣΥΣΤΑΣΗ ΤΡΟΦΙΜΩΝ'!J110</f>
        <v>0.18</v>
      </c>
      <c r="L9" s="13">
        <f>0.3*'[1]ΣΥΣΤΑΣΗ ΤΡΟΦΙΜΩΝ'!K110</f>
        <v>4.5</v>
      </c>
      <c r="M9" s="13">
        <f>0.3*'[1]ΣΥΣΤΑΣΗ ΤΡΟΦΙΜΩΝ'!L110</f>
        <v>9.6</v>
      </c>
      <c r="N9" s="13">
        <f>0.3*'[1]ΣΥΣΤΑΣΗ ΤΡΟΦΙΜΩΝ'!M110</f>
        <v>6.6</v>
      </c>
      <c r="O9" s="13">
        <f>0.3*'[1]ΣΥΣΤΑΣΗ ΤΡΟΦΙΜΩΝ'!N110</f>
        <v>14.1</v>
      </c>
      <c r="P9" s="13" t="s">
        <v>28</v>
      </c>
      <c r="Q9" s="13">
        <f>0.3*'[1]ΣΥΣΤΑΣΗ ΤΡΟΦΙΜΩΝ'!P110</f>
        <v>6</v>
      </c>
      <c r="R9" s="13">
        <f>0.3*'[1]ΣΥΣΤΑΣΗ ΤΡΟΦΙΜΩΝ'!Q110</f>
        <v>26.7</v>
      </c>
      <c r="S9" s="13">
        <f>0.3*'[1]ΣΥΣΤΑΣΗ ΤΡΟΦΙΜΩΝ'!R110</f>
        <v>0.15</v>
      </c>
      <c r="T9" s="13">
        <f>0.3*'[1]ΣΥΣΤΑΣΗ ΤΡΟΦΙΜΩΝ'!S110</f>
        <v>0.03</v>
      </c>
      <c r="U9" s="13">
        <f>0.3*'[1]ΣΥΣΤΑΣΗ ΤΡΟΦΙΜΩΝ'!T110</f>
        <v>0.012</v>
      </c>
      <c r="V9" s="14">
        <f>0.3*'[1]ΣΥΣΤΑΣΗ ΤΡΟΦΙΜΩΝ'!U110</f>
        <v>0.3</v>
      </c>
      <c r="AQ9" s="15"/>
      <c r="AR9" s="15"/>
      <c r="AS9" s="15"/>
      <c r="AT9" s="15"/>
      <c r="AU9" s="15"/>
    </row>
    <row r="10" spans="1:22" ht="14.25">
      <c r="A10" s="12" t="s">
        <v>30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ht="14.25">
      <c r="A11" s="16" t="s">
        <v>31</v>
      </c>
      <c r="B11" s="17">
        <f aca="true" t="shared" si="0" ref="B11:V11">SUM(B5:B10)</f>
        <v>872</v>
      </c>
      <c r="C11" s="17">
        <f t="shared" si="0"/>
        <v>856.2900000000001</v>
      </c>
      <c r="D11" s="17">
        <f t="shared" si="0"/>
        <v>646.0160000000001</v>
      </c>
      <c r="E11" s="17">
        <f t="shared" si="0"/>
        <v>74.66000000000001</v>
      </c>
      <c r="F11" s="17">
        <f t="shared" si="0"/>
        <v>18.152</v>
      </c>
      <c r="G11" s="17">
        <f t="shared" si="0"/>
        <v>55.729000000000006</v>
      </c>
      <c r="H11" s="17">
        <f t="shared" si="0"/>
        <v>18.032</v>
      </c>
      <c r="I11" s="17">
        <f t="shared" si="0"/>
        <v>0</v>
      </c>
      <c r="J11" s="17">
        <f t="shared" si="0"/>
        <v>5.4879999999999995</v>
      </c>
      <c r="K11" s="17">
        <f t="shared" si="0"/>
        <v>69.17200000000001</v>
      </c>
      <c r="L11" s="17">
        <f t="shared" si="0"/>
        <v>231.85999999999999</v>
      </c>
      <c r="M11" s="17">
        <f t="shared" si="0"/>
        <v>691.6800000000001</v>
      </c>
      <c r="N11" s="17">
        <f t="shared" si="0"/>
        <v>132.04</v>
      </c>
      <c r="O11" s="17">
        <f t="shared" si="0"/>
        <v>1814.1</v>
      </c>
      <c r="P11" s="17">
        <f t="shared" si="0"/>
        <v>7.056</v>
      </c>
      <c r="Q11" s="17">
        <f t="shared" si="0"/>
        <v>2068.4</v>
      </c>
      <c r="R11" s="17">
        <f t="shared" si="0"/>
        <v>4025.1</v>
      </c>
      <c r="S11" s="17">
        <f t="shared" si="0"/>
        <v>6.422000000000001</v>
      </c>
      <c r="T11" s="17">
        <f t="shared" si="0"/>
        <v>3.9499999999999997</v>
      </c>
      <c r="U11" s="17">
        <f t="shared" si="0"/>
        <v>0.3256</v>
      </c>
      <c r="V11" s="18">
        <f t="shared" si="0"/>
        <v>0.3</v>
      </c>
    </row>
    <row r="12" spans="1:22" ht="28.5">
      <c r="A12" s="19" t="s">
        <v>32</v>
      </c>
      <c r="B12" s="20">
        <v>100</v>
      </c>
      <c r="C12" s="20">
        <f aca="true" t="shared" si="1" ref="C12:V12">100*C11/$B$11</f>
        <v>98.19839449541286</v>
      </c>
      <c r="D12" s="20">
        <f t="shared" si="1"/>
        <v>74.08440366972478</v>
      </c>
      <c r="E12" s="20">
        <f t="shared" si="1"/>
        <v>8.561926605504588</v>
      </c>
      <c r="F12" s="20">
        <f t="shared" si="1"/>
        <v>2.081651376146789</v>
      </c>
      <c r="G12" s="20">
        <f t="shared" si="1"/>
        <v>6.390940366972478</v>
      </c>
      <c r="H12" s="20">
        <f t="shared" si="1"/>
        <v>2.067889908256881</v>
      </c>
      <c r="I12" s="20">
        <f t="shared" si="1"/>
        <v>0</v>
      </c>
      <c r="J12" s="20">
        <f t="shared" si="1"/>
        <v>0.6293577981651376</v>
      </c>
      <c r="K12" s="20">
        <f t="shared" si="1"/>
        <v>7.93256880733945</v>
      </c>
      <c r="L12" s="20">
        <f t="shared" si="1"/>
        <v>26.589449541284402</v>
      </c>
      <c r="M12" s="20">
        <f t="shared" si="1"/>
        <v>79.3211009174312</v>
      </c>
      <c r="N12" s="20">
        <f t="shared" si="1"/>
        <v>15.142201834862385</v>
      </c>
      <c r="O12" s="20">
        <f t="shared" si="1"/>
        <v>208.03899082568807</v>
      </c>
      <c r="P12" s="20">
        <f t="shared" si="1"/>
        <v>0.8091743119266055</v>
      </c>
      <c r="Q12" s="20">
        <f t="shared" si="1"/>
        <v>237.2018348623853</v>
      </c>
      <c r="R12" s="20">
        <f t="shared" si="1"/>
        <v>461.5940366972477</v>
      </c>
      <c r="S12" s="20">
        <f t="shared" si="1"/>
        <v>0.736467889908257</v>
      </c>
      <c r="T12" s="20">
        <f t="shared" si="1"/>
        <v>0.45298165137614677</v>
      </c>
      <c r="U12" s="20">
        <f t="shared" si="1"/>
        <v>0.0373394495412844</v>
      </c>
      <c r="V12" s="21">
        <f t="shared" si="1"/>
        <v>0.034403669724770644</v>
      </c>
    </row>
    <row r="13" spans="24:47" ht="14.25"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6" spans="1:23" ht="45">
      <c r="A16" s="22"/>
      <c r="B16" s="23" t="s">
        <v>33</v>
      </c>
      <c r="C16" s="7" t="s">
        <v>34</v>
      </c>
      <c r="D16" s="7" t="s">
        <v>35</v>
      </c>
      <c r="E16" s="7" t="s">
        <v>36</v>
      </c>
      <c r="F16" s="7" t="s">
        <v>37</v>
      </c>
      <c r="G16" s="7" t="s">
        <v>38</v>
      </c>
      <c r="H16" s="7" t="s">
        <v>39</v>
      </c>
      <c r="I16" s="7" t="s">
        <v>40</v>
      </c>
      <c r="J16" s="7" t="s">
        <v>41</v>
      </c>
      <c r="K16" s="7" t="s">
        <v>42</v>
      </c>
      <c r="L16" s="7" t="s">
        <v>43</v>
      </c>
      <c r="M16" s="7" t="s">
        <v>44</v>
      </c>
      <c r="N16" s="7" t="s">
        <v>45</v>
      </c>
      <c r="O16" s="7" t="s">
        <v>46</v>
      </c>
      <c r="P16" s="7" t="s">
        <v>47</v>
      </c>
      <c r="Q16" s="7" t="s">
        <v>48</v>
      </c>
      <c r="R16" s="7" t="s">
        <v>49</v>
      </c>
      <c r="S16" s="7" t="s">
        <v>50</v>
      </c>
      <c r="T16" s="7" t="s">
        <v>51</v>
      </c>
      <c r="U16" s="8" t="s">
        <v>52</v>
      </c>
      <c r="V16" s="3"/>
      <c r="W16" s="3"/>
    </row>
    <row r="17" spans="1:21" ht="28.5">
      <c r="A17" s="9" t="s">
        <v>23</v>
      </c>
      <c r="B17" s="10" t="s">
        <v>24</v>
      </c>
      <c r="C17" s="10">
        <f>7.84*'[1]ΣΥΣΤΑΣΗ ΤΡΟΦΙΜΩΝ'!W114</f>
        <v>0.0784</v>
      </c>
      <c r="D17" s="10">
        <f>7.84*'[1]ΣΥΣΤΑΣΗ ΤΡΟΦΙΜΩΝ'!X114</f>
        <v>0.0784</v>
      </c>
      <c r="E17" s="10">
        <f>7.84*'[1]ΣΥΣΤΑΣΗ ΤΡΟΦΙΜΩΝ'!Y114</f>
        <v>211.68</v>
      </c>
      <c r="F17" s="10">
        <f>7.84*'[1]ΣΥΣΤΑΣΗ ΤΡΟΦΙΜΩΝ'!Z114</f>
        <v>0.784</v>
      </c>
      <c r="G17" s="10">
        <f>7.84*'[1]ΣΥΣΤΑΣΗ ΤΡΟΦΙΜΩΝ'!AA114</f>
        <v>0.3136</v>
      </c>
      <c r="H17" s="10">
        <f>7.84*'[1]ΣΥΣΤΑΣΗ ΤΡΟΦΙΜΩΝ'!AB114</f>
        <v>0</v>
      </c>
      <c r="I17" s="10">
        <f>7.84*'[1]ΣΥΣΤΑΣΗ ΤΡΟΦΙΜΩΝ'!AC114</f>
        <v>862.4</v>
      </c>
      <c r="J17" s="10">
        <f>7.84*'[1]ΣΥΣΤΑΣΗ ΤΡΟΦΙΜΩΝ'!AD114</f>
        <v>39.2</v>
      </c>
      <c r="K17" s="10">
        <f>7.84*'[1]ΣΥΣΤΑΣΗ ΤΡΟΦΙΜΩΝ'!AE114</f>
        <v>0</v>
      </c>
      <c r="L17" s="10">
        <f>7.84*'[1]ΣΥΣΤΑΣΗ ΤΡΟΦΙΜΩΝ'!AF114</f>
        <v>0</v>
      </c>
      <c r="M17" s="10" t="s">
        <v>28</v>
      </c>
      <c r="N17" s="10">
        <f>7.84*'[1]ΣΥΣΤΑΣΗ ΤΡΟΦΙΜΩΝ'!AH114</f>
        <v>15.339130434782609</v>
      </c>
      <c r="O17" s="10">
        <f>7.84*'[1]ΣΥΣΤΑΣΗ ΤΡΟΦΙΜΩΝ'!AI114</f>
        <v>156.79999999999998</v>
      </c>
      <c r="P17" s="10">
        <f>7.84*'[1]ΣΥΣΤΑΣΗ ΤΡΟΦΙΜΩΝ'!AJ114</f>
        <v>647.6521739130434</v>
      </c>
      <c r="Q17" s="10">
        <f>7.84*'[1]ΣΥΣΤΑΣΗ ΤΡΟΦΙΜΩΝ'!AK114</f>
        <v>0</v>
      </c>
      <c r="R17" s="10">
        <f>7.84*'[1]ΣΥΣΤΑΣΗ ΤΡΟΦΙΜΩΝ'!AL114</f>
        <v>599.9304347826088</v>
      </c>
      <c r="S17" s="10" t="s">
        <v>28</v>
      </c>
      <c r="T17" s="10" t="s">
        <v>28</v>
      </c>
      <c r="U17" s="11">
        <f>7.84*'[1]ΣΥΣΤΑΣΗ ΤΡΟΦΙΜΩΝ'!AO114</f>
        <v>0.784</v>
      </c>
    </row>
    <row r="18" spans="1:21" ht="14.25">
      <c r="A18" s="12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 ht="14.25">
      <c r="A19" s="12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</row>
    <row r="20" spans="1:21" ht="14.25">
      <c r="A20" s="12" t="s">
        <v>27</v>
      </c>
      <c r="B20" s="13" t="s">
        <v>28</v>
      </c>
      <c r="C20" s="13" t="s">
        <v>28</v>
      </c>
      <c r="D20" s="13" t="s">
        <v>28</v>
      </c>
      <c r="E20" s="13" t="s">
        <v>28</v>
      </c>
      <c r="F20" s="13" t="s">
        <v>28</v>
      </c>
      <c r="G20" s="13" t="s">
        <v>28</v>
      </c>
      <c r="H20" s="13">
        <f>0.55*'[1]ΣΥΣΤΑΣΗ ΤΡΟΦΙΜΩΝ'!AB22</f>
        <v>0</v>
      </c>
      <c r="I20" s="13" t="s">
        <v>28</v>
      </c>
      <c r="J20" s="13">
        <f>0.55*'[1]ΣΥΣΤΑΣΗ ΤΡΟΦΙΜΩΝ'!AD22</f>
        <v>0</v>
      </c>
      <c r="K20" s="13">
        <f>0.55*'[1]ΣΥΣΤΑΣΗ ΤΡΟΦΙΜΩΝ'!AE22</f>
        <v>0</v>
      </c>
      <c r="L20" s="13">
        <f>0.55*'[1]ΣΥΣΤΑΣΗ ΤΡΟΦΙΜΩΝ'!AF22</f>
        <v>0</v>
      </c>
      <c r="M20" s="13">
        <f>0.55*'[1]ΣΥΣΤΑΣΗ ΤΡΟΦΙΜΩΝ'!AG22</f>
        <v>2.805</v>
      </c>
      <c r="N20" s="13">
        <f>'[1]ΣΥΣΤΑΣΗ ΤΡΟΦΙΜΩΝ'!AH22</f>
        <v>100.0111234705228</v>
      </c>
      <c r="O20" s="13">
        <v>0</v>
      </c>
      <c r="P20" s="13">
        <v>0</v>
      </c>
      <c r="Q20" s="13">
        <f>'[1]ΣΥΣΤΑΣΗ ΤΡΟΦΙΜΩΝ'!AK22</f>
        <v>14.015572858731923</v>
      </c>
      <c r="R20" s="13">
        <f>'[1]ΣΥΣΤΑΣΗ ΤΡΟΦΙΜΩΝ'!AL22</f>
        <v>0</v>
      </c>
      <c r="S20" s="13">
        <f>0.55*'[1]ΣΥΣΤΑΣΗ ΤΡΟΦΙΜΩΝ'!AM22</f>
        <v>7.700000000000001</v>
      </c>
      <c r="T20" s="13">
        <f>0.55*'[1]ΣΥΣΤΑΣΗ ΤΡΟΦΙΜΩΝ'!AN22</f>
        <v>38.33500000000001</v>
      </c>
      <c r="U20" s="14">
        <f>0.55*'[1]ΣΥΣΤΑΣΗ ΤΡΟΦΙΜΩΝ'!AO22</f>
        <v>6.16</v>
      </c>
    </row>
    <row r="21" spans="1:21" ht="14.25">
      <c r="A21" s="12" t="s">
        <v>29</v>
      </c>
      <c r="B21" s="13" t="s">
        <v>28</v>
      </c>
      <c r="C21" s="13">
        <f>0.3*'[1]ΣΥΣΤΑΣΗ ΤΡΟΦΙΜΩΝ'!W110</f>
        <v>0</v>
      </c>
      <c r="D21" s="13">
        <f>0.3*'[1]ΣΥΣΤΑΣΗ ΤΡΟΦΙΜΩΝ'!X110</f>
        <v>0</v>
      </c>
      <c r="E21" s="13">
        <f>0.3*'[1]ΣΥΣΤΑΣΗ ΤΡΟΦΙΜΩΝ'!Y110</f>
        <v>0</v>
      </c>
      <c r="F21" s="13">
        <f>0.3*'[1]ΣΥΣΤΑΣΗ ΤΡΟΦΙΜΩΝ'!Z110</f>
        <v>0</v>
      </c>
      <c r="G21" s="13">
        <f>0.3*'[1]ΣΥΣΤΑΣΗ ΤΡΟΦΙΜΩΝ'!AA110</f>
        <v>0</v>
      </c>
      <c r="H21" s="13">
        <f>0.3*'[1]ΣΥΣΤΑΣΗ ΤΡΟΦΙΜΩΝ'!AB110</f>
        <v>0</v>
      </c>
      <c r="I21" s="13">
        <f>0.3*'[1]ΣΥΣΤΑΣΗ ΤΡΟΦΙΜΩΝ'!AC110</f>
        <v>0</v>
      </c>
      <c r="J21" s="13">
        <f>0.3*'[1]ΣΥΣΤΑΣΗ ΤΡΟΦΙΜΩΝ'!AD110</f>
        <v>0</v>
      </c>
      <c r="K21" s="13">
        <f>0.3*'[1]ΣΥΣΤΑΣΗ ΤΡΟΦΙΜΩΝ'!AE110</f>
        <v>0</v>
      </c>
      <c r="L21" s="13">
        <f>0.3*'[1]ΣΥΣΤΑΣΗ ΤΡΟΦΙΜΩΝ'!AF110</f>
        <v>0</v>
      </c>
      <c r="M21" s="13">
        <f>0.3*'[1]ΣΥΣΤΑΣΗ ΤΡΟΦΙΜΩΝ'!AG110</f>
        <v>0</v>
      </c>
      <c r="N21" s="13">
        <f>0.3*'[1]ΣΥΣΤΑΣΗ ΤΡΟΦΙΜΩΝ'!AH110</f>
        <v>0</v>
      </c>
      <c r="O21" s="13">
        <f>0.3*'[1]ΣΥΣΤΑΣΗ ΤΡΟΦΙΜΩΝ'!AI110</f>
        <v>12</v>
      </c>
      <c r="P21" s="13">
        <f>0.3*'[1]ΣΥΣΤΑΣΗ ΤΡΟΦΙΜΩΝ'!AJ110</f>
        <v>18</v>
      </c>
      <c r="Q21" s="13">
        <f>0.3*'[1]ΣΥΣΤΑΣΗ ΤΡΟΦΙΜΩΝ'!AK110</f>
        <v>0</v>
      </c>
      <c r="R21" s="13">
        <f>0.3*'[1]ΣΥΣΤΑΣΗ ΤΡΟΦΙΜΩΝ'!AL110</f>
        <v>18</v>
      </c>
      <c r="S21" s="13">
        <f>0.3*'[1]ΣΥΣΤΑΣΗ ΤΡΟΦΙΜΩΝ'!AM110</f>
        <v>0</v>
      </c>
      <c r="T21" s="13" t="s">
        <v>28</v>
      </c>
      <c r="U21" s="14" t="s">
        <v>28</v>
      </c>
    </row>
    <row r="22" spans="1:21" ht="14.25">
      <c r="A22" s="12" t="s">
        <v>30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</row>
    <row r="23" spans="1:21" ht="14.25">
      <c r="A23" s="16" t="s">
        <v>31</v>
      </c>
      <c r="B23" s="17">
        <f aca="true" t="shared" si="2" ref="B23:M23">SUM(B17:B22)</f>
        <v>0</v>
      </c>
      <c r="C23" s="17">
        <f t="shared" si="2"/>
        <v>0.0784</v>
      </c>
      <c r="D23" s="17">
        <f t="shared" si="2"/>
        <v>0.0784</v>
      </c>
      <c r="E23" s="17">
        <f t="shared" si="2"/>
        <v>211.68</v>
      </c>
      <c r="F23" s="17">
        <f t="shared" si="2"/>
        <v>0.784</v>
      </c>
      <c r="G23" s="17">
        <f t="shared" si="2"/>
        <v>0.3136</v>
      </c>
      <c r="H23" s="17">
        <f t="shared" si="2"/>
        <v>0</v>
      </c>
      <c r="I23" s="17">
        <f t="shared" si="2"/>
        <v>862.4</v>
      </c>
      <c r="J23" s="17">
        <f t="shared" si="2"/>
        <v>39.2</v>
      </c>
      <c r="K23" s="17">
        <f t="shared" si="2"/>
        <v>0</v>
      </c>
      <c r="L23" s="17">
        <f t="shared" si="2"/>
        <v>0</v>
      </c>
      <c r="M23" s="17">
        <f t="shared" si="2"/>
        <v>2.805</v>
      </c>
      <c r="N23" s="24">
        <f>9*G11*100/C11</f>
        <v>58.573730862207896</v>
      </c>
      <c r="O23" s="24">
        <f>4*F11*100/C11</f>
        <v>8.479370306788587</v>
      </c>
      <c r="P23" s="24">
        <f>4*E11*100/C11</f>
        <v>34.87603498814654</v>
      </c>
      <c r="Q23" s="13">
        <f>9*S23*100/C11</f>
        <v>8.093052587324388</v>
      </c>
      <c r="R23" s="13">
        <f>4*K11*100/C11</f>
        <v>32.31241752210116</v>
      </c>
      <c r="S23" s="17">
        <f>SUM(S17:S22)</f>
        <v>7.700000000000001</v>
      </c>
      <c r="T23" s="17">
        <f>SUM(T17:T22)</f>
        <v>38.33500000000001</v>
      </c>
      <c r="U23" s="18">
        <f>SUM(U17:U22)</f>
        <v>6.944</v>
      </c>
    </row>
    <row r="24" spans="1:21" ht="28.5">
      <c r="A24" s="19" t="s">
        <v>32</v>
      </c>
      <c r="B24" s="20">
        <f aca="true" t="shared" si="3" ref="B24:M24">100*B23/$B$11</f>
        <v>0</v>
      </c>
      <c r="C24" s="20">
        <f t="shared" si="3"/>
        <v>0.008990825688073394</v>
      </c>
      <c r="D24" s="20">
        <f t="shared" si="3"/>
        <v>0.008990825688073394</v>
      </c>
      <c r="E24" s="20">
        <f t="shared" si="3"/>
        <v>24.275229357798164</v>
      </c>
      <c r="F24" s="20">
        <f t="shared" si="3"/>
        <v>0.08990825688073395</v>
      </c>
      <c r="G24" s="20">
        <f t="shared" si="3"/>
        <v>0.03596330275229358</v>
      </c>
      <c r="H24" s="20">
        <f t="shared" si="3"/>
        <v>0</v>
      </c>
      <c r="I24" s="20">
        <f t="shared" si="3"/>
        <v>98.89908256880734</v>
      </c>
      <c r="J24" s="20">
        <f t="shared" si="3"/>
        <v>4.495412844036697</v>
      </c>
      <c r="K24" s="20">
        <f t="shared" si="3"/>
        <v>0</v>
      </c>
      <c r="L24" s="20">
        <f t="shared" si="3"/>
        <v>0</v>
      </c>
      <c r="M24" s="20">
        <f t="shared" si="3"/>
        <v>0.3216743119266055</v>
      </c>
      <c r="N24" s="20"/>
      <c r="O24" s="20"/>
      <c r="P24" s="20"/>
      <c r="Q24" s="20"/>
      <c r="R24" s="20"/>
      <c r="S24" s="20">
        <f>100*S23/$B$11</f>
        <v>0.8830275229357799</v>
      </c>
      <c r="T24" s="20">
        <f>100*T23/$B$11</f>
        <v>4.3962155963302765</v>
      </c>
      <c r="U24" s="21">
        <f>100*U23/$B$11</f>
        <v>0.7963302752293577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2011-08-04T07:18:01Z</dcterms:created>
  <dcterms:modified xsi:type="dcterms:W3CDTF">2011-08-04T07:18:15Z</dcterms:modified>
  <cp:category/>
  <cp:version/>
  <cp:contentType/>
  <cp:contentStatus/>
</cp:coreProperties>
</file>