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40" windowWidth="14475" windowHeight="7935" activeTab="0"/>
  </bookViews>
  <sheets>
    <sheet name="Μούγκρα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<sst xmlns="http://schemas.openxmlformats.org/spreadsheetml/2006/main" count="71" uniqueCount="52">
  <si>
    <t>ΜΟΥΓΚΡΑ</t>
  </si>
  <si>
    <t>Τρόπος παρασκευής: βράσιμο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</si>
  <si>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</si>
  <si>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</si>
  <si>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</si>
  <si>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</si>
  <si>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</si>
  <si>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</si>
  <si>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</si>
  <si>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</si>
  <si>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</si>
  <si>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</si>
  <si>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</si>
  <si>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</si>
  <si>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</si>
  <si>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</si>
  <si>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</si>
  <si>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</si>
  <si>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</si>
  <si>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</si>
  <si>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</si>
  <si>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</si>
  <si>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</si>
  <si>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2 κιλά κουνουπίδι (ζεματισμένο σε αλατισμένο νερό)</t>
  </si>
  <si>
    <t>-</t>
  </si>
  <si>
    <t>tr</t>
  </si>
  <si>
    <t>1/4 ψωμί προζύμι</t>
  </si>
  <si>
    <t>αλάτι</t>
  </si>
  <si>
    <t>ξίδι</t>
  </si>
  <si>
    <t>50g σινάπι κοπανισμένο</t>
  </si>
  <si>
    <t>ΣΥΝΟΛΟ</t>
  </si>
  <si>
    <t>ΣΥΝΟΛΟ ΣΕ 100g ΩΜΟΥ ΠΡΟΪΟΝΤΟΣ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</si>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</sst>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4">
    <xf numFmtId="0" fontId="0" fillId="0" borderId="0" xfId="0" applyAlignment="1">
      <alignment/>
    </xf>
    <xf numFmtId="0" fontId="19" fillId="0" borderId="0" xfId="56" applyFont="1" applyAlignment="1">
      <alignment wrapText="1"/>
      <protection/>
    </xf>
    <xf numFmtId="0" fontId="0" fillId="0" borderId="0" xfId="56">
      <alignment/>
      <protection/>
    </xf>
    <xf numFmtId="2" fontId="0" fillId="0" borderId="0" xfId="0" applyNumberFormat="1" applyFont="1" applyAlignment="1">
      <alignment/>
    </xf>
    <xf numFmtId="2" fontId="20" fillId="0" borderId="10" xfId="0" applyNumberFormat="1" applyFont="1" applyBorder="1" applyAlignment="1">
      <alignment wrapText="1" shrinkToFit="1"/>
    </xf>
    <xf numFmtId="2" fontId="20" fillId="0" borderId="11" xfId="0" applyNumberFormat="1" applyFont="1" applyBorder="1" applyAlignment="1">
      <alignment wrapText="1" shrinkToFit="1"/>
    </xf>
    <xf numFmtId="2" fontId="20" fillId="0" borderId="12" xfId="0" applyNumberFormat="1" applyFont="1" applyBorder="1" applyAlignment="1">
      <alignment wrapText="1" shrinkToFit="1"/>
    </xf>
    <xf numFmtId="0" fontId="0" fillId="0" borderId="10" xfId="56" applyBorder="1" applyAlignment="1">
      <alignment wrapText="1"/>
      <protection/>
    </xf>
    <xf numFmtId="2" fontId="0" fillId="0" borderId="11" xfId="56" applyNumberFormat="1" applyBorder="1">
      <alignment/>
      <protection/>
    </xf>
    <xf numFmtId="2" fontId="0" fillId="0" borderId="12" xfId="56" applyNumberFormat="1" applyBorder="1">
      <alignment/>
      <protection/>
    </xf>
    <xf numFmtId="0" fontId="0" fillId="0" borderId="13" xfId="56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0" fontId="0" fillId="0" borderId="0" xfId="56" applyFont="1">
      <alignment/>
      <protection/>
    </xf>
    <xf numFmtId="0" fontId="0" fillId="0" borderId="13" xfId="56" applyFont="1" applyBorder="1" applyAlignment="1">
      <alignment wrapText="1"/>
      <protection/>
    </xf>
    <xf numFmtId="2" fontId="0" fillId="0" borderId="0" xfId="56" applyNumberFormat="1" applyFont="1" applyBorder="1">
      <alignment/>
      <protection/>
    </xf>
    <xf numFmtId="2" fontId="0" fillId="0" borderId="14" xfId="56" applyNumberFormat="1" applyFont="1" applyBorder="1">
      <alignment/>
      <protection/>
    </xf>
    <xf numFmtId="0" fontId="0" fillId="0" borderId="15" xfId="56" applyFont="1" applyBorder="1" applyAlignment="1">
      <alignment wrapText="1"/>
      <protection/>
    </xf>
    <xf numFmtId="2" fontId="0" fillId="0" borderId="16" xfId="56" applyNumberFormat="1" applyFont="1" applyBorder="1">
      <alignment/>
      <protection/>
    </xf>
    <xf numFmtId="2" fontId="0" fillId="0" borderId="17" xfId="56" applyNumberFormat="1" applyFont="1" applyBorder="1">
      <alignment/>
      <protection/>
    </xf>
    <xf numFmtId="0" fontId="0" fillId="0" borderId="0" xfId="56" applyAlignment="1">
      <alignment wrapText="1"/>
      <protection/>
    </xf>
    <xf numFmtId="2" fontId="0" fillId="0" borderId="18" xfId="0" applyNumberFormat="1" applyFont="1" applyBorder="1" applyAlignment="1">
      <alignment wrapText="1"/>
    </xf>
    <xf numFmtId="2" fontId="20" fillId="0" borderId="18" xfId="0" applyNumberFormat="1" applyFont="1" applyBorder="1" applyAlignment="1">
      <alignment wrapText="1" shrinkToFit="1"/>
    </xf>
    <xf numFmtId="2" fontId="0" fillId="0" borderId="16" xfId="56" applyNumberFormat="1" applyBorder="1">
      <alignment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133">
          <cell r="B133">
            <v>34</v>
          </cell>
          <cell r="C133">
            <v>88.4</v>
          </cell>
          <cell r="D133">
            <v>3</v>
          </cell>
          <cell r="E133">
            <v>3.6</v>
          </cell>
          <cell r="F133">
            <v>0.9</v>
          </cell>
          <cell r="G133">
            <v>1.9</v>
          </cell>
          <cell r="I133">
            <v>0.4</v>
          </cell>
          <cell r="J133">
            <v>3.7</v>
          </cell>
          <cell r="K133">
            <v>21</v>
          </cell>
          <cell r="L133">
            <v>64</v>
          </cell>
          <cell r="M133">
            <v>17</v>
          </cell>
          <cell r="N133">
            <v>28</v>
          </cell>
          <cell r="O133">
            <v>0.3</v>
          </cell>
          <cell r="P133">
            <v>9</v>
          </cell>
          <cell r="Q133">
            <v>380</v>
          </cell>
          <cell r="R133">
            <v>0.7</v>
          </cell>
          <cell r="S133">
            <v>0.6</v>
          </cell>
          <cell r="T133">
            <v>0.03</v>
          </cell>
          <cell r="W133">
            <v>0.17</v>
          </cell>
          <cell r="X133">
            <v>0.05</v>
          </cell>
          <cell r="Y133">
            <v>50</v>
          </cell>
          <cell r="Z133">
            <v>0.6</v>
          </cell>
          <cell r="AA133">
            <v>0.28</v>
          </cell>
          <cell r="AB133">
            <v>0</v>
          </cell>
          <cell r="AC133">
            <v>66</v>
          </cell>
          <cell r="AD133">
            <v>43</v>
          </cell>
          <cell r="AE133">
            <v>0</v>
          </cell>
          <cell r="AF133">
            <v>0</v>
          </cell>
          <cell r="AG133">
            <v>0.22</v>
          </cell>
          <cell r="AH133">
            <v>23.823529411764707</v>
          </cell>
          <cell r="AI133">
            <v>42.35294117647059</v>
          </cell>
          <cell r="AJ133">
            <v>35.294117647058826</v>
          </cell>
          <cell r="AK133">
            <v>5.294117647058823</v>
          </cell>
          <cell r="AL133">
            <v>43.529411764705884</v>
          </cell>
          <cell r="AM133">
            <v>0.2</v>
          </cell>
          <cell r="AN133">
            <v>0.1</v>
          </cell>
          <cell r="AO133">
            <v>0.5</v>
          </cell>
        </row>
        <row r="139">
          <cell r="B139">
            <v>53</v>
          </cell>
          <cell r="C139">
            <v>70</v>
          </cell>
          <cell r="D139">
            <v>1.1</v>
          </cell>
          <cell r="E139">
            <v>11.4</v>
          </cell>
          <cell r="F139">
            <v>0.4</v>
          </cell>
          <cell r="G139">
            <v>6.2</v>
          </cell>
          <cell r="H139">
            <v>0</v>
          </cell>
          <cell r="I139">
            <v>1.1</v>
          </cell>
          <cell r="K139">
            <v>25</v>
          </cell>
          <cell r="L139">
            <v>390</v>
          </cell>
          <cell r="M139">
            <v>59</v>
          </cell>
          <cell r="N139">
            <v>20</v>
          </cell>
          <cell r="P139">
            <v>16</v>
          </cell>
          <cell r="Q139">
            <v>610</v>
          </cell>
          <cell r="R139">
            <v>5</v>
          </cell>
          <cell r="S139">
            <v>3.2</v>
          </cell>
          <cell r="T139">
            <v>1.6</v>
          </cell>
          <cell r="W139">
            <v>0.71</v>
          </cell>
          <cell r="X139">
            <v>1.7</v>
          </cell>
          <cell r="Z139">
            <v>11</v>
          </cell>
          <cell r="AA139">
            <v>0.6</v>
          </cell>
          <cell r="AC139">
            <v>1250</v>
          </cell>
          <cell r="AE139">
            <v>0</v>
          </cell>
          <cell r="AF139">
            <v>0</v>
          </cell>
          <cell r="AH139">
            <v>6.7924528301886795</v>
          </cell>
          <cell r="AI139">
            <v>86.0377358490566</v>
          </cell>
          <cell r="AJ139">
            <v>8.301886792452832</v>
          </cell>
          <cell r="AK139">
            <v>0</v>
          </cell>
          <cell r="AL1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22"/>
  <sheetViews>
    <sheetView tabSelected="1" view="pageLayout" zoomScale="70" zoomScaleNormal="70" zoomScalePageLayoutView="70" workbookViewId="0" topLeftCell="A1">
      <selection activeCell="C16" sqref="C16"/>
    </sheetView>
  </sheetViews>
  <sheetFormatPr defaultColWidth="9.140625" defaultRowHeight="15"/>
  <cols>
    <col min="1" max="1" width="19.28125" style="20" customWidth="1"/>
    <col min="2" max="3" width="9.140625" style="2" customWidth="1"/>
    <col min="4" max="4" width="10.57421875" style="2" customWidth="1"/>
    <col min="5" max="5" width="12.57421875" style="2" customWidth="1"/>
    <col min="6" max="8" width="9.140625" style="2" customWidth="1"/>
    <col min="9" max="9" width="13.140625" style="2" customWidth="1"/>
    <col min="10" max="12" width="9.140625" style="2" customWidth="1"/>
    <col min="13" max="13" width="12.28125" style="2" customWidth="1"/>
    <col min="14" max="14" width="12.8515625" style="2" customWidth="1"/>
    <col min="15" max="15" width="11.421875" style="2" customWidth="1"/>
    <col min="16" max="16" width="14.421875" style="2" customWidth="1"/>
    <col min="17" max="17" width="11.28125" style="2" customWidth="1"/>
    <col min="18" max="19" width="10.421875" style="2" customWidth="1"/>
    <col min="20" max="21" width="9.140625" style="2" customWidth="1"/>
    <col min="22" max="22" width="10.57421875" style="2" customWidth="1"/>
    <col min="23" max="16384" width="9.140625" style="2" customWidth="1"/>
  </cols>
  <sheetData>
    <row r="1" spans="1:47" ht="18">
      <c r="A1" s="1" t="s">
        <v>0</v>
      </c>
      <c r="B1" s="1"/>
      <c r="C1" s="1"/>
      <c r="D1" s="1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" ht="18">
      <c r="A2" s="1" t="s">
        <v>1</v>
      </c>
      <c r="B2" s="1"/>
      <c r="C2" s="1"/>
      <c r="D2" s="1"/>
    </row>
    <row r="4" spans="1:22" ht="30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6" t="s">
        <v>22</v>
      </c>
    </row>
    <row r="5" spans="1:22" ht="42.75">
      <c r="A5" s="7" t="s">
        <v>23</v>
      </c>
      <c r="B5" s="8">
        <v>2000</v>
      </c>
      <c r="C5" s="8">
        <f>20*'[1]ΣΥΣΤΑΣΗ ΤΡΟΦΙΜΩΝ'!B133</f>
        <v>680</v>
      </c>
      <c r="D5" s="8">
        <f>20*'[1]ΣΥΣΤΑΣΗ ΤΡΟΦΙΜΩΝ'!C133</f>
        <v>1768</v>
      </c>
      <c r="E5" s="8">
        <f>20*'[1]ΣΥΣΤΑΣΗ ΤΡΟΦΙΜΩΝ'!D133</f>
        <v>60</v>
      </c>
      <c r="F5" s="8">
        <f>20*'[1]ΣΥΣΤΑΣΗ ΤΡΟΦΙΜΩΝ'!E133</f>
        <v>72</v>
      </c>
      <c r="G5" s="8">
        <f>20*'[1]ΣΥΣΤΑΣΗ ΤΡΟΦΙΜΩΝ'!F133</f>
        <v>18</v>
      </c>
      <c r="H5" s="8">
        <f>20*'[1]ΣΥΣΤΑΣΗ ΤΡΟΦΙΜΩΝ'!G133</f>
        <v>38</v>
      </c>
      <c r="I5" s="8" t="s">
        <v>24</v>
      </c>
      <c r="J5" s="8">
        <f>20*'[1]ΣΥΣΤΑΣΗ ΤΡΟΦΙΜΩΝ'!I133</f>
        <v>8</v>
      </c>
      <c r="K5" s="8">
        <f>20*'[1]ΣΥΣΤΑΣΗ ΤΡΟΦΙΜΩΝ'!J133</f>
        <v>74</v>
      </c>
      <c r="L5" s="8">
        <f>20*'[1]ΣΥΣΤΑΣΗ ΤΡΟΦΙΜΩΝ'!K133</f>
        <v>420</v>
      </c>
      <c r="M5" s="8">
        <f>20*'[1]ΣΥΣΤΑΣΗ ΤΡΟΦΙΜΩΝ'!L133</f>
        <v>1280</v>
      </c>
      <c r="N5" s="8">
        <f>20*'[1]ΣΥΣΤΑΣΗ ΤΡΟΦΙΜΩΝ'!M133</f>
        <v>340</v>
      </c>
      <c r="O5" s="8">
        <f>20*'[1]ΣΥΣΤΑΣΗ ΤΡΟΦΙΜΩΝ'!N133</f>
        <v>560</v>
      </c>
      <c r="P5" s="8">
        <f>20*'[1]ΣΥΣΤΑΣΗ ΤΡΟΦΙΜΩΝ'!O133</f>
        <v>6</v>
      </c>
      <c r="Q5" s="8">
        <f>20*'[1]ΣΥΣΤΑΣΗ ΤΡΟΦΙΜΩΝ'!P133</f>
        <v>180</v>
      </c>
      <c r="R5" s="8">
        <f>20*'[1]ΣΥΣΤΑΣΗ ΤΡΟΦΙΜΩΝ'!Q133</f>
        <v>7600</v>
      </c>
      <c r="S5" s="8">
        <f>20*'[1]ΣΥΣΤΑΣΗ ΤΡΟΦΙΜΩΝ'!R133</f>
        <v>14</v>
      </c>
      <c r="T5" s="8">
        <f>20*'[1]ΣΥΣΤΑΣΗ ΤΡΟΦΙΜΩΝ'!S133</f>
        <v>12</v>
      </c>
      <c r="U5" s="8">
        <f>20*'[1]ΣΥΣΤΑΣΗ ΤΡΟΦΙΜΩΝ'!T133</f>
        <v>0.6</v>
      </c>
      <c r="V5" s="9" t="s">
        <v>25</v>
      </c>
    </row>
    <row r="6" spans="1:22" ht="14.25">
      <c r="A6" s="10" t="s">
        <v>26</v>
      </c>
      <c r="B6" s="11">
        <v>25</v>
      </c>
      <c r="C6" s="11">
        <f>0.25*'[1]ΣΥΣΤΑΣΗ ΤΡΟΦΙΜΩΝ'!B139</f>
        <v>13.25</v>
      </c>
      <c r="D6" s="11">
        <f>0.25*'[1]ΣΥΣΤΑΣΗ ΤΡΟΦΙΜΩΝ'!C139</f>
        <v>17.5</v>
      </c>
      <c r="E6" s="11">
        <f>0.25*'[1]ΣΥΣΤΑΣΗ ΤΡΟΦΙΜΩΝ'!D139</f>
        <v>0.275</v>
      </c>
      <c r="F6" s="11">
        <f>0.25*'[1]ΣΥΣΤΑΣΗ ΤΡΟΦΙΜΩΝ'!E139</f>
        <v>2.85</v>
      </c>
      <c r="G6" s="11">
        <f>0.25*'[1]ΣΥΣΤΑΣΗ ΤΡΟΦΙΜΩΝ'!F139</f>
        <v>0.1</v>
      </c>
      <c r="H6" s="11">
        <f>0.25*'[1]ΣΥΣΤΑΣΗ ΤΡΟΦΙΜΩΝ'!G139</f>
        <v>1.55</v>
      </c>
      <c r="I6" s="11">
        <f>0.25*'[1]ΣΥΣΤΑΣΗ ΤΡΟΦΙΜΩΝ'!H139</f>
        <v>0</v>
      </c>
      <c r="J6" s="11">
        <f>0.25*'[1]ΣΥΣΤΑΣΗ ΤΡΟΦΙΜΩΝ'!I139</f>
        <v>0.275</v>
      </c>
      <c r="K6" s="11" t="s">
        <v>25</v>
      </c>
      <c r="L6" s="11">
        <f>0.25*'[1]ΣΥΣΤΑΣΗ ΤΡΟΦΙΜΩΝ'!K139</f>
        <v>6.25</v>
      </c>
      <c r="M6" s="11">
        <f>0.25*'[1]ΣΥΣΤΑΣΗ ΤΡΟΦΙΜΩΝ'!L139</f>
        <v>97.5</v>
      </c>
      <c r="N6" s="11">
        <f>0.25*'[1]ΣΥΣΤΑΣΗ ΤΡΟΦΙΜΩΝ'!M139</f>
        <v>14.75</v>
      </c>
      <c r="O6" s="11">
        <f>0.25*'[1]ΣΥΣΤΑΣΗ ΤΡΟΦΙΜΩΝ'!N139</f>
        <v>5</v>
      </c>
      <c r="P6" s="11" t="s">
        <v>25</v>
      </c>
      <c r="Q6" s="11">
        <f>0.25*'[1]ΣΥΣΤΑΣΗ ΤΡΟΦΙΜΩΝ'!P139</f>
        <v>4</v>
      </c>
      <c r="R6" s="11">
        <f>0.25*'[1]ΣΥΣΤΑΣΗ ΤΡΟΦΙΜΩΝ'!Q139</f>
        <v>152.5</v>
      </c>
      <c r="S6" s="11">
        <f>0.25*'[1]ΣΥΣΤΑΣΗ ΤΡΟΦΙΜΩΝ'!R139</f>
        <v>1.25</v>
      </c>
      <c r="T6" s="11">
        <f>0.25*'[1]ΣΥΣΤΑΣΗ ΤΡΟΦΙΜΩΝ'!S139</f>
        <v>0.8</v>
      </c>
      <c r="U6" s="11">
        <f>0.25*'[1]ΣΥΣΤΑΣΗ ΤΡΟΦΙΜΩΝ'!T139</f>
        <v>0.4</v>
      </c>
      <c r="V6" s="12" t="s">
        <v>25</v>
      </c>
    </row>
    <row r="7" spans="1:47" ht="14.25">
      <c r="A7" s="10" t="s">
        <v>27</v>
      </c>
      <c r="B7" s="11">
        <v>12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>
        <v>7200</v>
      </c>
      <c r="P7" s="11"/>
      <c r="Q7" s="11">
        <v>4800</v>
      </c>
      <c r="R7" s="11"/>
      <c r="S7" s="11"/>
      <c r="T7" s="11"/>
      <c r="U7" s="11"/>
      <c r="V7" s="12"/>
      <c r="AR7" s="13"/>
      <c r="AS7" s="13"/>
      <c r="AT7" s="13"/>
      <c r="AU7" s="13"/>
    </row>
    <row r="8" spans="1:47" ht="14.25">
      <c r="A8" s="10" t="s">
        <v>28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2"/>
      <c r="AR8" s="13"/>
      <c r="AS8" s="13"/>
      <c r="AT8" s="13"/>
      <c r="AU8" s="13"/>
    </row>
    <row r="9" spans="1:22" ht="28.5">
      <c r="A9" s="10" t="s">
        <v>29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2"/>
    </row>
    <row r="10" spans="1:22" ht="14.25">
      <c r="A10" s="14" t="s">
        <v>30</v>
      </c>
      <c r="B10" s="15">
        <f aca="true" t="shared" si="0" ref="B10:V10">SUM(B5:B9)</f>
        <v>2037</v>
      </c>
      <c r="C10" s="15">
        <f t="shared" si="0"/>
        <v>693.25</v>
      </c>
      <c r="D10" s="15">
        <f t="shared" si="0"/>
        <v>1785.5</v>
      </c>
      <c r="E10" s="15">
        <f t="shared" si="0"/>
        <v>60.275</v>
      </c>
      <c r="F10" s="15">
        <f t="shared" si="0"/>
        <v>74.85</v>
      </c>
      <c r="G10" s="15">
        <f t="shared" si="0"/>
        <v>18.1</v>
      </c>
      <c r="H10" s="15">
        <f t="shared" si="0"/>
        <v>39.55</v>
      </c>
      <c r="I10" s="15">
        <f t="shared" si="0"/>
        <v>0</v>
      </c>
      <c r="J10" s="15">
        <f t="shared" si="0"/>
        <v>8.275</v>
      </c>
      <c r="K10" s="15">
        <f t="shared" si="0"/>
        <v>74</v>
      </c>
      <c r="L10" s="15">
        <f t="shared" si="0"/>
        <v>426.25</v>
      </c>
      <c r="M10" s="15">
        <f t="shared" si="0"/>
        <v>1377.5</v>
      </c>
      <c r="N10" s="15">
        <f t="shared" si="0"/>
        <v>354.75</v>
      </c>
      <c r="O10" s="15">
        <f t="shared" si="0"/>
        <v>7765</v>
      </c>
      <c r="P10" s="15">
        <f t="shared" si="0"/>
        <v>6</v>
      </c>
      <c r="Q10" s="15">
        <f t="shared" si="0"/>
        <v>4984</v>
      </c>
      <c r="R10" s="15">
        <f t="shared" si="0"/>
        <v>7752.5</v>
      </c>
      <c r="S10" s="15">
        <f t="shared" si="0"/>
        <v>15.25</v>
      </c>
      <c r="T10" s="15">
        <f t="shared" si="0"/>
        <v>12.8</v>
      </c>
      <c r="U10" s="15">
        <f t="shared" si="0"/>
        <v>1</v>
      </c>
      <c r="V10" s="16">
        <f t="shared" si="0"/>
        <v>0</v>
      </c>
    </row>
    <row r="11" spans="1:22" ht="28.5">
      <c r="A11" s="17" t="s">
        <v>31</v>
      </c>
      <c r="B11" s="18">
        <v>100</v>
      </c>
      <c r="C11" s="18">
        <f aca="true" t="shared" si="1" ref="C11:V11">100*C10/$B$10</f>
        <v>34.032891507118315</v>
      </c>
      <c r="D11" s="18">
        <f t="shared" si="1"/>
        <v>87.653411880216</v>
      </c>
      <c r="E11" s="18">
        <f t="shared" si="1"/>
        <v>2.959008345606284</v>
      </c>
      <c r="F11" s="18">
        <f t="shared" si="1"/>
        <v>3.6745213549337254</v>
      </c>
      <c r="G11" s="18">
        <f t="shared" si="1"/>
        <v>0.8885616102110948</v>
      </c>
      <c r="H11" s="18">
        <f t="shared" si="1"/>
        <v>1.9415807560137455</v>
      </c>
      <c r="I11" s="18">
        <f t="shared" si="1"/>
        <v>0</v>
      </c>
      <c r="J11" s="18">
        <f t="shared" si="1"/>
        <v>0.4062346588119784</v>
      </c>
      <c r="K11" s="18">
        <f t="shared" si="1"/>
        <v>3.632793323514973</v>
      </c>
      <c r="L11" s="18">
        <f t="shared" si="1"/>
        <v>20.925380461462936</v>
      </c>
      <c r="M11" s="18">
        <f t="shared" si="1"/>
        <v>67.62395679921453</v>
      </c>
      <c r="N11" s="18">
        <f t="shared" si="1"/>
        <v>17.415316642120764</v>
      </c>
      <c r="O11" s="18">
        <f t="shared" si="1"/>
        <v>381.1978399607266</v>
      </c>
      <c r="P11" s="18">
        <f t="shared" si="1"/>
        <v>0.29455081001472755</v>
      </c>
      <c r="Q11" s="18">
        <f t="shared" si="1"/>
        <v>244.67353951890036</v>
      </c>
      <c r="R11" s="18">
        <f t="shared" si="1"/>
        <v>380.58419243986253</v>
      </c>
      <c r="S11" s="18">
        <f t="shared" si="1"/>
        <v>0.7486499754540992</v>
      </c>
      <c r="T11" s="18">
        <f t="shared" si="1"/>
        <v>0.6283750613647521</v>
      </c>
      <c r="U11" s="18">
        <f t="shared" si="1"/>
        <v>0.049091801669121256</v>
      </c>
      <c r="V11" s="19">
        <f t="shared" si="1"/>
        <v>0</v>
      </c>
    </row>
    <row r="12" spans="23:47" ht="14.25"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5" spans="1:22" ht="60">
      <c r="A15" s="21"/>
      <c r="B15" s="22" t="s">
        <v>32</v>
      </c>
      <c r="C15" s="5" t="s">
        <v>33</v>
      </c>
      <c r="D15" s="5" t="s">
        <v>34</v>
      </c>
      <c r="E15" s="5" t="s">
        <v>35</v>
      </c>
      <c r="F15" s="5" t="s">
        <v>36</v>
      </c>
      <c r="G15" s="5" t="s">
        <v>37</v>
      </c>
      <c r="H15" s="5" t="s">
        <v>38</v>
      </c>
      <c r="I15" s="5" t="s">
        <v>39</v>
      </c>
      <c r="J15" s="5" t="s">
        <v>40</v>
      </c>
      <c r="K15" s="5" t="s">
        <v>41</v>
      </c>
      <c r="L15" s="5" t="s">
        <v>42</v>
      </c>
      <c r="M15" s="5" t="s">
        <v>43</v>
      </c>
      <c r="N15" s="5" t="s">
        <v>44</v>
      </c>
      <c r="O15" s="5" t="s">
        <v>45</v>
      </c>
      <c r="P15" s="5" t="s">
        <v>46</v>
      </c>
      <c r="Q15" s="5" t="s">
        <v>47</v>
      </c>
      <c r="R15" s="5" t="s">
        <v>48</v>
      </c>
      <c r="S15" s="5" t="s">
        <v>49</v>
      </c>
      <c r="T15" s="5" t="s">
        <v>50</v>
      </c>
      <c r="U15" s="6" t="s">
        <v>51</v>
      </c>
      <c r="V15" s="3"/>
    </row>
    <row r="16" spans="1:21" ht="42.75">
      <c r="A16" s="7" t="s">
        <v>23</v>
      </c>
      <c r="B16" s="8" t="s">
        <v>25</v>
      </c>
      <c r="C16" s="8">
        <f>20*'[1]ΣΥΣΤΑΣΗ ΤΡΟΦΙΜΩΝ'!W133</f>
        <v>3.4000000000000004</v>
      </c>
      <c r="D16" s="8">
        <f>20*'[1]ΣΥΣΤΑΣΗ ΤΡΟΦΙΜΩΝ'!X133</f>
        <v>1</v>
      </c>
      <c r="E16" s="8">
        <f>20*'[1]ΣΥΣΤΑΣΗ ΤΡΟΦΙΜΩΝ'!Y133</f>
        <v>1000</v>
      </c>
      <c r="F16" s="8">
        <f>20*'[1]ΣΥΣΤΑΣΗ ΤΡΟΦΙΜΩΝ'!Z133</f>
        <v>12</v>
      </c>
      <c r="G16" s="8">
        <f>20*'[1]ΣΥΣΤΑΣΗ ΤΡΟΦΙΜΩΝ'!AA133</f>
        <v>5.6000000000000005</v>
      </c>
      <c r="H16" s="8">
        <f>20*'[1]ΣΥΣΤΑΣΗ ΤΡΟΦΙΜΩΝ'!AB133</f>
        <v>0</v>
      </c>
      <c r="I16" s="8">
        <f>20*'[1]ΣΥΣΤΑΣΗ ΤΡΟΦΙΜΩΝ'!AC133</f>
        <v>1320</v>
      </c>
      <c r="J16" s="8">
        <f>20*'[1]ΣΥΣΤΑΣΗ ΤΡΟΦΙΜΩΝ'!AD133</f>
        <v>860</v>
      </c>
      <c r="K16" s="8">
        <f>20*'[1]ΣΥΣΤΑΣΗ ΤΡΟΦΙΜΩΝ'!AE133</f>
        <v>0</v>
      </c>
      <c r="L16" s="8">
        <f>20*'[1]ΣΥΣΤΑΣΗ ΤΡΟΦΙΜΩΝ'!AF133</f>
        <v>0</v>
      </c>
      <c r="M16" s="8">
        <f>20*'[1]ΣΥΣΤΑΣΗ ΤΡΟΦΙΜΩΝ'!AG133</f>
        <v>4.4</v>
      </c>
      <c r="N16" s="8">
        <f>'[1]ΣΥΣΤΑΣΗ ΤΡΟΦΙΜΩΝ'!AH133</f>
        <v>23.823529411764707</v>
      </c>
      <c r="O16" s="8">
        <f>'[1]ΣΥΣΤΑΣΗ ΤΡΟΦΙΜΩΝ'!AI133</f>
        <v>42.35294117647059</v>
      </c>
      <c r="P16" s="8">
        <f>'[1]ΣΥΣΤΑΣΗ ΤΡΟΦΙΜΩΝ'!AJ133</f>
        <v>35.294117647058826</v>
      </c>
      <c r="Q16" s="8">
        <f>'[1]ΣΥΣΤΑΣΗ ΤΡΟΦΙΜΩΝ'!AK133</f>
        <v>5.294117647058823</v>
      </c>
      <c r="R16" s="8">
        <f>'[1]ΣΥΣΤΑΣΗ ΤΡΟΦΙΜΩΝ'!AL133</f>
        <v>43.529411764705884</v>
      </c>
      <c r="S16" s="8">
        <f>20*'[1]ΣΥΣΤΑΣΗ ΤΡΟΦΙΜΩΝ'!AM133</f>
        <v>4</v>
      </c>
      <c r="T16" s="8">
        <f>20*'[1]ΣΥΣΤΑΣΗ ΤΡΟΦΙΜΩΝ'!AN133</f>
        <v>2</v>
      </c>
      <c r="U16" s="9">
        <f>20*'[1]ΣΥΣΤΑΣΗ ΤΡΟΦΙΜΩΝ'!AO133</f>
        <v>10</v>
      </c>
    </row>
    <row r="17" spans="1:21" ht="14.25">
      <c r="A17" s="10" t="s">
        <v>26</v>
      </c>
      <c r="B17" s="11" t="s">
        <v>25</v>
      </c>
      <c r="C17" s="11">
        <f>0.25*'[1]ΣΥΣΤΑΣΗ ΤΡΟΦΙΜΩΝ'!W139</f>
        <v>0.1775</v>
      </c>
      <c r="D17" s="11">
        <f>0.25*'[1]ΣΥΣΤΑΣΗ ΤΡΟΦΙΜΩΝ'!X139</f>
        <v>0.425</v>
      </c>
      <c r="E17" s="11" t="s">
        <v>25</v>
      </c>
      <c r="F17" s="11">
        <f>0.25*'[1]ΣΥΣΤΑΣΗ ΤΡΟΦΙΜΩΝ'!Z139</f>
        <v>2.75</v>
      </c>
      <c r="G17" s="11">
        <f>0.25*'[1]ΣΥΣΤΑΣΗ ΤΡΟΦΙΜΩΝ'!AA139</f>
        <v>0.15</v>
      </c>
      <c r="H17" s="11" t="s">
        <v>25</v>
      </c>
      <c r="I17" s="11">
        <f>0.25*'[1]ΣΥΣΤΑΣΗ ΤΡΟΦΙΜΩΝ'!AC139</f>
        <v>312.5</v>
      </c>
      <c r="J17" s="11" t="s">
        <v>25</v>
      </c>
      <c r="K17" s="11">
        <f>0.25*'[1]ΣΥΣΤΑΣΗ ΤΡΟΦΙΜΩΝ'!AE139</f>
        <v>0</v>
      </c>
      <c r="L17" s="11">
        <f>0.25*'[1]ΣΥΣΤΑΣΗ ΤΡΟΦΙΜΩΝ'!AF139</f>
        <v>0</v>
      </c>
      <c r="M17" s="11" t="s">
        <v>25</v>
      </c>
      <c r="N17" s="11">
        <f>'[1]ΣΥΣΤΑΣΗ ΤΡΟΦΙΜΩΝ'!AH139</f>
        <v>6.7924528301886795</v>
      </c>
      <c r="O17" s="11">
        <f>'[1]ΣΥΣΤΑΣΗ ΤΡΟΦΙΜΩΝ'!AI139</f>
        <v>86.0377358490566</v>
      </c>
      <c r="P17" s="11">
        <f>'[1]ΣΥΣΤΑΣΗ ΤΡΟΦΙΜΩΝ'!AJ139</f>
        <v>8.301886792452832</v>
      </c>
      <c r="Q17" s="11">
        <f>'[1]ΣΥΣΤΑΣΗ ΤΡΟΦΙΜΩΝ'!AK139</f>
        <v>0</v>
      </c>
      <c r="R17" s="11">
        <f>'[1]ΣΥΣΤΑΣΗ ΤΡΟΦΙΜΩΝ'!AL139</f>
        <v>0</v>
      </c>
      <c r="S17" s="11" t="s">
        <v>25</v>
      </c>
      <c r="T17" s="11" t="s">
        <v>25</v>
      </c>
      <c r="U17" s="12" t="s">
        <v>25</v>
      </c>
    </row>
    <row r="18" spans="1:21" ht="14.25">
      <c r="A18" s="10" t="s">
        <v>27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2"/>
    </row>
    <row r="19" spans="1:21" ht="14.25">
      <c r="A19" s="10" t="s">
        <v>28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2"/>
    </row>
    <row r="20" spans="1:21" ht="28.5">
      <c r="A20" s="10" t="s">
        <v>29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2"/>
    </row>
    <row r="21" spans="1:22" ht="14.25">
      <c r="A21" s="14" t="s">
        <v>30</v>
      </c>
      <c r="B21" s="15">
        <f aca="true" t="shared" si="2" ref="B21:M21">SUM(B16:B20)</f>
        <v>0</v>
      </c>
      <c r="C21" s="15">
        <f t="shared" si="2"/>
        <v>3.5775000000000006</v>
      </c>
      <c r="D21" s="15">
        <f t="shared" si="2"/>
        <v>1.425</v>
      </c>
      <c r="E21" s="15">
        <f t="shared" si="2"/>
        <v>1000</v>
      </c>
      <c r="F21" s="15">
        <f t="shared" si="2"/>
        <v>14.75</v>
      </c>
      <c r="G21" s="15">
        <f t="shared" si="2"/>
        <v>5.750000000000001</v>
      </c>
      <c r="H21" s="15">
        <f t="shared" si="2"/>
        <v>0</v>
      </c>
      <c r="I21" s="15">
        <f t="shared" si="2"/>
        <v>1632.5</v>
      </c>
      <c r="J21" s="15">
        <f t="shared" si="2"/>
        <v>860</v>
      </c>
      <c r="K21" s="15">
        <f t="shared" si="2"/>
        <v>0</v>
      </c>
      <c r="L21" s="15">
        <f t="shared" si="2"/>
        <v>0</v>
      </c>
      <c r="M21" s="15">
        <f t="shared" si="2"/>
        <v>4.4</v>
      </c>
      <c r="N21" s="15">
        <f>G11*9*100/C11</f>
        <v>23.498016588532277</v>
      </c>
      <c r="O21" s="15">
        <f>4*F11*100/C11</f>
        <v>43.187883159033525</v>
      </c>
      <c r="P21" s="15">
        <f>4*E11*100/C11</f>
        <v>34.77821853588171</v>
      </c>
      <c r="Q21" s="15">
        <f>S22*9*100/C11</f>
        <v>5.192931842769563</v>
      </c>
      <c r="R21" s="15">
        <f>4*K11*100/C11</f>
        <v>42.6974395961053</v>
      </c>
      <c r="S21" s="15">
        <f>SUM(S16:S20)</f>
        <v>4</v>
      </c>
      <c r="T21" s="15">
        <f>SUM(T16:T20)</f>
        <v>2</v>
      </c>
      <c r="U21" s="16">
        <f>SUM(U16:U20)</f>
        <v>10</v>
      </c>
      <c r="V21" s="13"/>
    </row>
    <row r="22" spans="1:22" ht="28.5">
      <c r="A22" s="17" t="s">
        <v>31</v>
      </c>
      <c r="B22" s="18">
        <f aca="true" t="shared" si="3" ref="B22:M22">100*B21/$B$10</f>
        <v>0</v>
      </c>
      <c r="C22" s="18">
        <f t="shared" si="3"/>
        <v>0.1756259204712813</v>
      </c>
      <c r="D22" s="18">
        <f t="shared" si="3"/>
        <v>0.06995581737849779</v>
      </c>
      <c r="E22" s="18">
        <f t="shared" si="3"/>
        <v>49.09180166912126</v>
      </c>
      <c r="F22" s="18">
        <f t="shared" si="3"/>
        <v>0.7241040746195385</v>
      </c>
      <c r="G22" s="18">
        <f t="shared" si="3"/>
        <v>0.2822778595974473</v>
      </c>
      <c r="H22" s="18">
        <f t="shared" si="3"/>
        <v>0</v>
      </c>
      <c r="I22" s="18">
        <f t="shared" si="3"/>
        <v>80.14236622484046</v>
      </c>
      <c r="J22" s="18">
        <f t="shared" si="3"/>
        <v>42.21894943544428</v>
      </c>
      <c r="K22" s="18">
        <f t="shared" si="3"/>
        <v>0</v>
      </c>
      <c r="L22" s="18">
        <f t="shared" si="3"/>
        <v>0</v>
      </c>
      <c r="M22" s="18">
        <f t="shared" si="3"/>
        <v>0.21600392734413357</v>
      </c>
      <c r="N22" s="23"/>
      <c r="O22" s="23"/>
      <c r="P22" s="23"/>
      <c r="Q22" s="23"/>
      <c r="R22" s="23"/>
      <c r="S22" s="18">
        <f>100*S21/$B$10</f>
        <v>0.19636720667648502</v>
      </c>
      <c r="T22" s="18">
        <f>100*T21/$B$10</f>
        <v>0.09818360333824251</v>
      </c>
      <c r="U22" s="19">
        <f>100*U21/$B$10</f>
        <v>0.49091801669121254</v>
      </c>
      <c r="V22" s="13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2011-08-04T06:59:36Z</dcterms:created>
  <dcterms:modified xsi:type="dcterms:W3CDTF">2011-08-04T07:00:05Z</dcterms:modified>
  <cp:category/>
  <cp:version/>
  <cp:contentType/>
  <cp:contentStatus/>
</cp:coreProperties>
</file>