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05" windowWidth="13755" windowHeight="7170" activeTab="0"/>
  </bookViews>
  <sheets>
    <sheet name="Πατατοσαλάτα με αυγά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<sst xmlns="http://schemas.openxmlformats.org/spreadsheetml/2006/main" count="118" uniqueCount="57">
  <si>
    <t>ΠΑΤΑΤΟΣΑΛΑΤΑ ΜΕ ΑΥΓΑ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</si>
  <si>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</si>
  <si>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</si>
  <si>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</si>
  <si>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</si>
  <si>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</si>
  <si>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</si>
  <si>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</si>
  <si>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</si>
  <si>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</si>
  <si>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</si>
  <si>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</si>
  <si>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</si>
  <si>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</si>
  <si>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</si>
  <si>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</si>
  <si>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</si>
  <si>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</si>
  <si>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</si>
  <si>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</si>
  <si>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</si>
  <si>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</si>
  <si>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</si>
  <si>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 xml:space="preserve">2 πατάτες </t>
  </si>
  <si>
    <t>2 αυγά βρασμένα</t>
  </si>
  <si>
    <t>-</t>
  </si>
  <si>
    <t>1 κρεμμυδάκι φρέσκο ψιλοκομμένο (50 g)</t>
  </si>
  <si>
    <t>tr</t>
  </si>
  <si>
    <t>1 κουταλιά κουτρούβι</t>
  </si>
  <si>
    <t>λίγο δυόσμο</t>
  </si>
  <si>
    <t>αλάτι 1/3  κ.γ.</t>
  </si>
  <si>
    <t>ξίδι 1 κ.σ.</t>
  </si>
  <si>
    <t>ελαιόλαδο 1/4 φλιτζ.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</si>
  <si>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</si>
  <si>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</si>
  <si>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</si>
  <si>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</si>
  <si>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</si>
  <si>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</si>
  <si>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</si>
  <si>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</si>
  <si>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</si>
  <si>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</si>
  <si>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</si>
  <si>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</si>
  <si>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</si>
  <si>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</si>
  <si>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</si>
  <si>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</si>
  <si>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</si>
  <si>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</si>
  <si>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</si>
  <si>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</si>
  <si>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</si>
  <si>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</si>
  <si>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2 πατάτες</t>
  </si>
  <si>
    <t>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</si>
</sst>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7"/>
      <color indexed="20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4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8">
    <xf numFmtId="0" fontId="0" fillId="0" borderId="0" xfId="0" applyAlignment="1">
      <alignment/>
    </xf>
    <xf numFmtId="0" fontId="19" fillId="0" borderId="0" xfId="56" applyFont="1" applyAlignment="1">
      <alignment wrapText="1"/>
      <protection/>
    </xf>
    <xf numFmtId="0" fontId="19" fillId="0" borderId="0" xfId="56" applyFont="1">
      <alignment/>
      <protection/>
    </xf>
    <xf numFmtId="0" fontId="20" fillId="0" borderId="0" xfId="56" applyFont="1" applyAlignment="1">
      <alignment wrapText="1" shrinkToFit="1"/>
      <protection/>
    </xf>
    <xf numFmtId="2" fontId="19" fillId="0" borderId="0" xfId="56" applyNumberFormat="1" applyFont="1">
      <alignment/>
      <protection/>
    </xf>
    <xf numFmtId="0" fontId="0" fillId="0" borderId="0" xfId="56" applyAlignment="1">
      <alignment wrapText="1"/>
      <protection/>
    </xf>
    <xf numFmtId="0" fontId="0" fillId="0" borderId="0" xfId="56">
      <alignment/>
      <protection/>
    </xf>
    <xf numFmtId="2" fontId="0" fillId="0" borderId="0" xfId="56" applyNumberFormat="1">
      <alignment/>
      <protection/>
    </xf>
    <xf numFmtId="2" fontId="21" fillId="0" borderId="10" xfId="0" applyNumberFormat="1" applyFont="1" applyBorder="1" applyAlignment="1">
      <alignment wrapText="1" shrinkToFit="1"/>
    </xf>
    <xf numFmtId="2" fontId="21" fillId="0" borderId="11" xfId="0" applyNumberFormat="1" applyFont="1" applyBorder="1" applyAlignment="1">
      <alignment wrapText="1" shrinkToFit="1"/>
    </xf>
    <xf numFmtId="2" fontId="21" fillId="0" borderId="12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3" xfId="56" applyBorder="1" applyAlignment="1">
      <alignment wrapText="1"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0" fontId="0" fillId="0" borderId="16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Font="1">
      <alignment/>
      <protection/>
    </xf>
    <xf numFmtId="0" fontId="0" fillId="0" borderId="16" xfId="56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7" xfId="56" applyNumberFormat="1" applyFont="1" applyBorder="1">
      <alignment/>
      <protection/>
    </xf>
    <xf numFmtId="0" fontId="0" fillId="0" borderId="18" xfId="56" applyFont="1" applyBorder="1" applyAlignment="1">
      <alignment wrapText="1"/>
      <protection/>
    </xf>
    <xf numFmtId="2" fontId="0" fillId="0" borderId="19" xfId="56" applyNumberFormat="1" applyFont="1" applyBorder="1">
      <alignment/>
      <protection/>
    </xf>
    <xf numFmtId="2" fontId="0" fillId="0" borderId="20" xfId="56" applyNumberFormat="1" applyFont="1" applyBorder="1">
      <alignment/>
      <protection/>
    </xf>
    <xf numFmtId="2" fontId="0" fillId="0" borderId="21" xfId="0" applyNumberFormat="1" applyFont="1" applyBorder="1" applyAlignment="1">
      <alignment wrapText="1"/>
    </xf>
    <xf numFmtId="2" fontId="21" fillId="0" borderId="21" xfId="0" applyNumberFormat="1" applyFont="1" applyBorder="1" applyAlignment="1">
      <alignment wrapText="1" shrinkToFi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16">
          <cell r="B16">
            <v>147</v>
          </cell>
          <cell r="C16">
            <v>75.1</v>
          </cell>
          <cell r="D16" t="str">
            <v>tr</v>
          </cell>
          <cell r="E16">
            <v>12.5</v>
          </cell>
          <cell r="F16">
            <v>10.8</v>
          </cell>
          <cell r="G16">
            <v>0</v>
          </cell>
          <cell r="H16">
            <v>385</v>
          </cell>
          <cell r="I16">
            <v>0</v>
          </cell>
          <cell r="J16" t="str">
            <v>tr</v>
          </cell>
          <cell r="K16">
            <v>57</v>
          </cell>
          <cell r="L16">
            <v>200</v>
          </cell>
          <cell r="M16">
            <v>12</v>
          </cell>
          <cell r="P16">
            <v>140</v>
          </cell>
          <cell r="Q16">
            <v>130</v>
          </cell>
          <cell r="R16">
            <v>1.9</v>
          </cell>
          <cell r="S16">
            <v>1.3</v>
          </cell>
          <cell r="T16">
            <v>0.08</v>
          </cell>
          <cell r="U16">
            <v>11</v>
          </cell>
          <cell r="V16">
            <v>53</v>
          </cell>
          <cell r="W16">
            <v>0.07</v>
          </cell>
          <cell r="X16">
            <v>0.35</v>
          </cell>
          <cell r="Y16" t="str">
            <v>tr</v>
          </cell>
          <cell r="Z16">
            <v>0.1</v>
          </cell>
          <cell r="AA16">
            <v>0.12</v>
          </cell>
          <cell r="AB16">
            <v>1.1</v>
          </cell>
          <cell r="AC16">
            <v>39</v>
          </cell>
          <cell r="AD16">
            <v>0</v>
          </cell>
          <cell r="AE16">
            <v>190</v>
          </cell>
          <cell r="AF16">
            <v>1.75</v>
          </cell>
          <cell r="AG16">
            <v>1.11</v>
          </cell>
          <cell r="AH16">
            <v>66.12244897959184</v>
          </cell>
          <cell r="AI16">
            <v>34.01360544217687</v>
          </cell>
          <cell r="AK16">
            <v>18.979591836734695</v>
          </cell>
          <cell r="AM16">
            <v>3.1</v>
          </cell>
          <cell r="AN16">
            <v>4.7</v>
          </cell>
          <cell r="AO16">
            <v>1.2</v>
          </cell>
        </row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43">
          <cell r="B43">
            <v>23</v>
          </cell>
          <cell r="C43">
            <v>92.2</v>
          </cell>
          <cell r="D43">
            <v>3</v>
          </cell>
          <cell r="E43">
            <v>2</v>
          </cell>
          <cell r="F43">
            <v>0.5</v>
          </cell>
          <cell r="G43">
            <v>1.5</v>
          </cell>
          <cell r="H43">
            <v>0</v>
          </cell>
          <cell r="I43">
            <v>0.2</v>
          </cell>
          <cell r="J43">
            <v>2.8</v>
          </cell>
          <cell r="K43">
            <v>39</v>
          </cell>
          <cell r="L43">
            <v>29</v>
          </cell>
          <cell r="M43">
            <v>12</v>
          </cell>
          <cell r="P43">
            <v>7</v>
          </cell>
          <cell r="Q43">
            <v>260</v>
          </cell>
          <cell r="R43">
            <v>1.9</v>
          </cell>
          <cell r="S43">
            <v>0.4</v>
          </cell>
          <cell r="T43">
            <v>0.06</v>
          </cell>
          <cell r="W43">
            <v>0.05</v>
          </cell>
          <cell r="X43">
            <v>0.03</v>
          </cell>
          <cell r="Y43">
            <v>620</v>
          </cell>
          <cell r="Z43">
            <v>0.5</v>
          </cell>
          <cell r="AA43">
            <v>0.13</v>
          </cell>
          <cell r="AB43">
            <v>0</v>
          </cell>
          <cell r="AC43">
            <v>54</v>
          </cell>
          <cell r="AD43">
            <v>26</v>
          </cell>
          <cell r="AE43">
            <v>0</v>
          </cell>
          <cell r="AF43">
            <v>0</v>
          </cell>
          <cell r="AG43">
            <v>0.05</v>
          </cell>
          <cell r="AH43">
            <v>19.565217391304348</v>
          </cell>
          <cell r="AI43">
            <v>34.78260869565217</v>
          </cell>
          <cell r="AJ43">
            <v>52.17391304347826</v>
          </cell>
          <cell r="AK43">
            <v>3.9130434782608696</v>
          </cell>
          <cell r="AL43">
            <v>48.69565217391305</v>
          </cell>
          <cell r="AM43">
            <v>0.1</v>
          </cell>
          <cell r="AN43">
            <v>0.1</v>
          </cell>
          <cell r="AO43">
            <v>0.2</v>
          </cell>
        </row>
        <row r="65">
          <cell r="B65">
            <v>72</v>
          </cell>
          <cell r="C65">
            <v>80.3</v>
          </cell>
          <cell r="D65">
            <v>17</v>
          </cell>
          <cell r="E65">
            <v>1.8</v>
          </cell>
          <cell r="F65">
            <v>0.1</v>
          </cell>
          <cell r="G65">
            <v>1.4</v>
          </cell>
          <cell r="H65">
            <v>0</v>
          </cell>
          <cell r="I65">
            <v>16.3</v>
          </cell>
          <cell r="J65">
            <v>0.7</v>
          </cell>
          <cell r="K65">
            <v>5</v>
          </cell>
          <cell r="L65">
            <v>31</v>
          </cell>
          <cell r="M65">
            <v>14</v>
          </cell>
          <cell r="N65">
            <v>45</v>
          </cell>
          <cell r="O65">
            <v>0.1</v>
          </cell>
          <cell r="P65">
            <v>7</v>
          </cell>
          <cell r="Q65">
            <v>280</v>
          </cell>
          <cell r="R65">
            <v>0.4</v>
          </cell>
          <cell r="S65">
            <v>0.3</v>
          </cell>
          <cell r="T65">
            <v>0.07</v>
          </cell>
          <cell r="U65">
            <v>1</v>
          </cell>
          <cell r="V65">
            <v>3</v>
          </cell>
          <cell r="W65">
            <v>0.18</v>
          </cell>
          <cell r="X65">
            <v>0.01</v>
          </cell>
          <cell r="Z65">
            <v>0.5</v>
          </cell>
          <cell r="AA65">
            <v>0.33</v>
          </cell>
          <cell r="AB65">
            <v>0</v>
          </cell>
          <cell r="AC65">
            <v>26</v>
          </cell>
          <cell r="AD65">
            <v>6</v>
          </cell>
          <cell r="AE65">
            <v>0</v>
          </cell>
          <cell r="AF65">
            <v>0</v>
          </cell>
          <cell r="AG65">
            <v>0.06</v>
          </cell>
          <cell r="AH65">
            <v>1.25</v>
          </cell>
          <cell r="AI65">
            <v>10</v>
          </cell>
          <cell r="AJ65">
            <v>94.44444444444444</v>
          </cell>
          <cell r="AL65">
            <v>3.888888888888889</v>
          </cell>
          <cell r="AO65">
            <v>0.1</v>
          </cell>
        </row>
        <row r="110">
          <cell r="B110">
            <v>4</v>
          </cell>
          <cell r="D110">
            <v>0.6</v>
          </cell>
          <cell r="E110">
            <v>0.4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0.6</v>
          </cell>
          <cell r="K110">
            <v>15</v>
          </cell>
          <cell r="L110">
            <v>32</v>
          </cell>
          <cell r="M110">
            <v>22</v>
          </cell>
          <cell r="N110">
            <v>47</v>
          </cell>
          <cell r="P110">
            <v>20</v>
          </cell>
          <cell r="Q110">
            <v>89</v>
          </cell>
          <cell r="R110">
            <v>0.5</v>
          </cell>
          <cell r="S110">
            <v>0.1</v>
          </cell>
          <cell r="T110">
            <v>0.04</v>
          </cell>
          <cell r="U110">
            <v>1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40</v>
          </cell>
          <cell r="AJ110">
            <v>60</v>
          </cell>
          <cell r="AK110">
            <v>0</v>
          </cell>
          <cell r="AL110">
            <v>60</v>
          </cell>
          <cell r="AM110">
            <v>0</v>
          </cell>
        </row>
        <row r="112">
          <cell r="B112">
            <v>105</v>
          </cell>
          <cell r="C112">
            <v>70.1</v>
          </cell>
          <cell r="D112">
            <v>20.9</v>
          </cell>
          <cell r="E112">
            <v>5.9</v>
          </cell>
          <cell r="F112">
            <v>1.2</v>
          </cell>
          <cell r="G112">
            <v>4.6</v>
          </cell>
          <cell r="K112">
            <v>154</v>
          </cell>
          <cell r="L112">
            <v>51</v>
          </cell>
          <cell r="R112">
            <v>2</v>
          </cell>
          <cell r="Y112">
            <v>8600</v>
          </cell>
          <cell r="AD112">
            <v>35</v>
          </cell>
          <cell r="AH112">
            <v>10.285714285714286</v>
          </cell>
          <cell r="AI112">
            <v>22.476190476190474</v>
          </cell>
          <cell r="AJ112">
            <v>79.61904761904762</v>
          </cell>
          <cell r="AK112">
            <v>0</v>
          </cell>
          <cell r="AL1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110">
          <cell r="C110">
            <v>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8"/>
  <sheetViews>
    <sheetView tabSelected="1" view="pageLayout" zoomScale="70" zoomScaleNormal="70" zoomScalePageLayoutView="70" workbookViewId="0" topLeftCell="A1">
      <selection activeCell="D19" sqref="D19"/>
    </sheetView>
  </sheetViews>
  <sheetFormatPr defaultColWidth="9.140625" defaultRowHeight="15"/>
  <cols>
    <col min="1" max="1" width="22.28125" style="5" customWidth="1"/>
    <col min="2" max="2" width="12.28125" style="6" customWidth="1"/>
    <col min="3" max="11" width="9.140625" style="6" customWidth="1"/>
    <col min="12" max="12" width="10.57421875" style="6" customWidth="1"/>
    <col min="13" max="21" width="9.140625" style="6" customWidth="1"/>
    <col min="22" max="22" width="11.7109375" style="6" customWidth="1"/>
    <col min="23" max="34" width="9.140625" style="6" customWidth="1"/>
    <col min="35" max="35" width="10.8515625" style="6" customWidth="1"/>
    <col min="36" max="36" width="11.00390625" style="6" customWidth="1"/>
    <col min="37" max="16384" width="9.140625" style="6" customWidth="1"/>
  </cols>
  <sheetData>
    <row r="1" spans="1:47" s="2" customFormat="1" ht="18.75">
      <c r="A1" s="1" t="s">
        <v>0</v>
      </c>
      <c r="B1" s="1"/>
      <c r="C1" s="1"/>
      <c r="AQ1" s="3"/>
      <c r="AR1" s="3"/>
      <c r="AS1" s="3"/>
      <c r="AT1" s="3"/>
      <c r="AU1" s="3"/>
    </row>
    <row r="2" spans="1:47" s="2" customFormat="1" ht="18">
      <c r="A2" s="1" t="s">
        <v>1</v>
      </c>
      <c r="B2" s="1"/>
      <c r="C2" s="1"/>
      <c r="AQ2" s="4"/>
      <c r="AR2" s="4"/>
      <c r="AS2" s="4"/>
      <c r="AT2" s="4"/>
      <c r="AU2" s="4"/>
    </row>
    <row r="3" spans="43:47" ht="14.25">
      <c r="AQ3" s="7"/>
      <c r="AR3" s="7"/>
      <c r="AS3" s="7"/>
      <c r="AT3" s="7"/>
      <c r="AU3" s="7"/>
    </row>
    <row r="4" spans="1:47" ht="30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10" t="s">
        <v>22</v>
      </c>
      <c r="W4" s="11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14.25">
      <c r="A5" s="13" t="s">
        <v>23</v>
      </c>
      <c r="B5" s="14">
        <v>416</v>
      </c>
      <c r="C5" s="14">
        <f>4.16*'[1]ΣΥΣΤΑΣΗ ΤΡΟΦΙΜΩΝ'!B65</f>
        <v>299.52</v>
      </c>
      <c r="D5" s="14">
        <f>4.16*'[1]ΣΥΣΤΑΣΗ ΤΡΟΦΙΜΩΝ'!C65</f>
        <v>334.048</v>
      </c>
      <c r="E5" s="14">
        <f>4.16*'[1]ΣΥΣΤΑΣΗ ΤΡΟΦΙΜΩΝ'!D65</f>
        <v>70.72</v>
      </c>
      <c r="F5" s="14">
        <f>4.16*'[1]ΣΥΣΤΑΣΗ ΤΡΟΦΙΜΩΝ'!E65</f>
        <v>7.488</v>
      </c>
      <c r="G5" s="14">
        <f>4.16*'[1]ΣΥΣΤΑΣΗ ΤΡΟΦΙΜΩΝ'!F65</f>
        <v>0.41600000000000004</v>
      </c>
      <c r="H5" s="14">
        <f>4.16*'[1]ΣΥΣΤΑΣΗ ΤΡΟΦΙΜΩΝ'!G65</f>
        <v>5.824</v>
      </c>
      <c r="I5" s="14">
        <f>4.16*'[1]ΣΥΣΤΑΣΗ ΤΡΟΦΙΜΩΝ'!H65</f>
        <v>0</v>
      </c>
      <c r="J5" s="14">
        <f>4.16*'[1]ΣΥΣΤΑΣΗ ΤΡΟΦΙΜΩΝ'!I65</f>
        <v>67.808</v>
      </c>
      <c r="K5" s="14">
        <f>4.16*'[1]ΣΥΣΤΑΣΗ ΤΡΟΦΙΜΩΝ'!J65</f>
        <v>2.912</v>
      </c>
      <c r="L5" s="14">
        <f>4.16*'[1]ΣΥΣΤΑΣΗ ΤΡΟΦΙΜΩΝ'!K65</f>
        <v>20.8</v>
      </c>
      <c r="M5" s="14">
        <f>4.16*'[1]ΣΥΣΤΑΣΗ ΤΡΟΦΙΜΩΝ'!L65</f>
        <v>128.96</v>
      </c>
      <c r="N5" s="14">
        <f>4.16*'[1]ΣΥΣΤΑΣΗ ΤΡΟΦΙΜΩΝ'!M65</f>
        <v>58.24</v>
      </c>
      <c r="O5" s="14">
        <f>4.16*'[1]ΣΥΣΤΑΣΗ ΤΡΟΦΙΜΩΝ'!N65</f>
        <v>187.20000000000002</v>
      </c>
      <c r="P5" s="14">
        <f>4.16*'[1]ΣΥΣΤΑΣΗ ΤΡΟΦΙΜΩΝ'!O65</f>
        <v>0.41600000000000004</v>
      </c>
      <c r="Q5" s="14">
        <f>4.16*'[1]ΣΥΣΤΑΣΗ ΤΡΟΦΙΜΩΝ'!P65</f>
        <v>29.12</v>
      </c>
      <c r="R5" s="14">
        <f>4.16*'[1]ΣΥΣΤΑΣΗ ΤΡΟΦΙΜΩΝ'!Q65</f>
        <v>1164.8</v>
      </c>
      <c r="S5" s="14">
        <f>4.16*'[1]ΣΥΣΤΑΣΗ ΤΡΟΦΙΜΩΝ'!R65</f>
        <v>1.6640000000000001</v>
      </c>
      <c r="T5" s="14">
        <f>4.16*'[1]ΣΥΣΤΑΣΗ ΤΡΟΦΙΜΩΝ'!S65</f>
        <v>1.248</v>
      </c>
      <c r="U5" s="14">
        <f>4.16*'[1]ΣΥΣΤΑΣΗ ΤΡΟΦΙΜΩΝ'!T65</f>
        <v>0.2912</v>
      </c>
      <c r="V5" s="15">
        <f>4.16*'[1]ΣΥΣΤΑΣΗ ΤΡΟΦΙΜΩΝ'!U65</f>
        <v>4.16</v>
      </c>
      <c r="AQ5" s="7"/>
      <c r="AR5" s="7"/>
      <c r="AS5" s="7"/>
      <c r="AT5" s="7"/>
      <c r="AU5" s="7"/>
    </row>
    <row r="6" spans="1:47" ht="14.25">
      <c r="A6" s="16" t="s">
        <v>24</v>
      </c>
      <c r="B6" s="17">
        <v>100</v>
      </c>
      <c r="C6" s="17">
        <f>'[1]ΣΥΣΤΑΣΗ ΤΡΟΦΙΜΩΝ'!B16</f>
        <v>147</v>
      </c>
      <c r="D6" s="17">
        <f>'[1]ΣΥΣΤΑΣΗ ΤΡΟΦΙΜΩΝ'!C16</f>
        <v>75.1</v>
      </c>
      <c r="E6" s="17" t="str">
        <f>'[1]ΣΥΣΤΑΣΗ ΤΡΟΦΙΜΩΝ'!D16</f>
        <v>tr</v>
      </c>
      <c r="F6" s="17">
        <f>'[1]ΣΥΣΤΑΣΗ ΤΡΟΦΙΜΩΝ'!E16</f>
        <v>12.5</v>
      </c>
      <c r="G6" s="17">
        <f>'[1]ΣΥΣΤΑΣΗ ΤΡΟΦΙΜΩΝ'!F16</f>
        <v>10.8</v>
      </c>
      <c r="H6" s="17">
        <f>'[1]ΣΥΣΤΑΣΗ ΤΡΟΦΙΜΩΝ'!G16</f>
        <v>0</v>
      </c>
      <c r="I6" s="17">
        <f>'[1]ΣΥΣΤΑΣΗ ΤΡΟΦΙΜΩΝ'!H16</f>
        <v>385</v>
      </c>
      <c r="J6" s="17">
        <f>'[1]ΣΥΣΤΑΣΗ ΤΡΟΦΙΜΩΝ'!I16</f>
        <v>0</v>
      </c>
      <c r="K6" s="17" t="str">
        <f>'[1]ΣΥΣΤΑΣΗ ΤΡΟΦΙΜΩΝ'!J16</f>
        <v>tr</v>
      </c>
      <c r="L6" s="17">
        <f>'[1]ΣΥΣΤΑΣΗ ΤΡΟΦΙΜΩΝ'!K16</f>
        <v>57</v>
      </c>
      <c r="M6" s="17">
        <f>'[1]ΣΥΣΤΑΣΗ ΤΡΟΦΙΜΩΝ'!L16</f>
        <v>200</v>
      </c>
      <c r="N6" s="17">
        <f>'[1]ΣΥΣΤΑΣΗ ΤΡΟΦΙΜΩΝ'!M16</f>
        <v>12</v>
      </c>
      <c r="O6" s="17" t="s">
        <v>25</v>
      </c>
      <c r="P6" s="17" t="s">
        <v>25</v>
      </c>
      <c r="Q6" s="17">
        <f>'[1]ΣΥΣΤΑΣΗ ΤΡΟΦΙΜΩΝ'!P16</f>
        <v>140</v>
      </c>
      <c r="R6" s="17">
        <f>'[1]ΣΥΣΤΑΣΗ ΤΡΟΦΙΜΩΝ'!Q16</f>
        <v>130</v>
      </c>
      <c r="S6" s="17">
        <f>'[1]ΣΥΣΤΑΣΗ ΤΡΟΦΙΜΩΝ'!R16</f>
        <v>1.9</v>
      </c>
      <c r="T6" s="17">
        <f>'[1]ΣΥΣΤΑΣΗ ΤΡΟΦΙΜΩΝ'!S16</f>
        <v>1.3</v>
      </c>
      <c r="U6" s="17">
        <f>'[1]ΣΥΣΤΑΣΗ ΤΡΟΦΙΜΩΝ'!T16</f>
        <v>0.08</v>
      </c>
      <c r="V6" s="18">
        <f>'[1]ΣΥΣΤΑΣΗ ΤΡΟΦΙΜΩΝ'!U16</f>
        <v>11</v>
      </c>
      <c r="AQ6" s="7"/>
      <c r="AR6" s="7"/>
      <c r="AS6" s="7"/>
      <c r="AT6" s="7"/>
      <c r="AU6" s="7"/>
    </row>
    <row r="7" spans="1:47" ht="28.5">
      <c r="A7" s="16" t="s">
        <v>26</v>
      </c>
      <c r="B7" s="17">
        <v>50</v>
      </c>
      <c r="C7" s="17">
        <f>0.5*'[1]ΣΥΣΤΑΣΗ ΤΡΟΦΙΜΩΝ'!B43</f>
        <v>11.5</v>
      </c>
      <c r="D7" s="17">
        <f>0.5*'[1]ΣΥΣΤΑΣΗ ΤΡΟΦΙΜΩΝ'!C43</f>
        <v>46.1</v>
      </c>
      <c r="E7" s="17">
        <f>0.5*'[1]ΣΥΣΤΑΣΗ ΤΡΟΦΙΜΩΝ'!D43</f>
        <v>1.5</v>
      </c>
      <c r="F7" s="17">
        <f>0.5*'[1]ΣΥΣΤΑΣΗ ΤΡΟΦΙΜΩΝ'!E43</f>
        <v>1</v>
      </c>
      <c r="G7" s="17">
        <f>0.5*'[1]ΣΥΣΤΑΣΗ ΤΡΟΦΙΜΩΝ'!F43</f>
        <v>0.25</v>
      </c>
      <c r="H7" s="17">
        <f>0.5*'[1]ΣΥΣΤΑΣΗ ΤΡΟΦΙΜΩΝ'!G43</f>
        <v>0.75</v>
      </c>
      <c r="I7" s="17">
        <f>0.5*'[1]ΣΥΣΤΑΣΗ ΤΡΟΦΙΜΩΝ'!H43</f>
        <v>0</v>
      </c>
      <c r="J7" s="17">
        <f>0.5*'[1]ΣΥΣΤΑΣΗ ΤΡΟΦΙΜΩΝ'!I43</f>
        <v>0.1</v>
      </c>
      <c r="K7" s="17">
        <f>0.5*'[1]ΣΥΣΤΑΣΗ ΤΡΟΦΙΜΩΝ'!J43</f>
        <v>1.4</v>
      </c>
      <c r="L7" s="17">
        <f>0.5*'[1]ΣΥΣΤΑΣΗ ΤΡΟΦΙΜΩΝ'!K43</f>
        <v>19.5</v>
      </c>
      <c r="M7" s="17">
        <f>0.5*'[1]ΣΥΣΤΑΣΗ ΤΡΟΦΙΜΩΝ'!L43</f>
        <v>14.5</v>
      </c>
      <c r="N7" s="17">
        <f>0.5*'[1]ΣΥΣΤΑΣΗ ΤΡΟΦΙΜΩΝ'!M43</f>
        <v>6</v>
      </c>
      <c r="O7" s="17" t="s">
        <v>25</v>
      </c>
      <c r="P7" s="17" t="s">
        <v>25</v>
      </c>
      <c r="Q7" s="17">
        <f>0.5*'[1]ΣΥΣΤΑΣΗ ΤΡΟΦΙΜΩΝ'!P43</f>
        <v>3.5</v>
      </c>
      <c r="R7" s="17">
        <f>0.5*'[1]ΣΥΣΤΑΣΗ ΤΡΟΦΙΜΩΝ'!Q43</f>
        <v>130</v>
      </c>
      <c r="S7" s="17">
        <f>0.5*'[1]ΣΥΣΤΑΣΗ ΤΡΟΦΙΜΩΝ'!R43</f>
        <v>0.95</v>
      </c>
      <c r="T7" s="17">
        <f>0.5*'[1]ΣΥΣΤΑΣΗ ΤΡΟΦΙΜΩΝ'!S43</f>
        <v>0.2</v>
      </c>
      <c r="U7" s="17">
        <f>0.5*'[1]ΣΥΣΤΑΣΗ ΤΡΟΦΙΜΩΝ'!T43</f>
        <v>0.03</v>
      </c>
      <c r="V7" s="18" t="s">
        <v>27</v>
      </c>
      <c r="AQ7" s="7"/>
      <c r="AR7" s="7"/>
      <c r="AS7" s="7"/>
      <c r="AT7" s="7"/>
      <c r="AU7" s="7"/>
    </row>
    <row r="8" spans="1:47" ht="14.25">
      <c r="A8" s="16" t="s">
        <v>28</v>
      </c>
      <c r="B8" s="17">
        <v>15</v>
      </c>
      <c r="C8" s="17">
        <f>0.15*'[1]ΣΥΣΤΑΣΗ ΤΡΟΦΙΜΩΝ'!B112</f>
        <v>15.75</v>
      </c>
      <c r="D8" s="17">
        <f>0.15*'[1]ΣΥΣΤΑΣΗ ΤΡΟΦΙΜΩΝ'!C112</f>
        <v>10.514999999999999</v>
      </c>
      <c r="E8" s="17">
        <f>0.15*'[1]ΣΥΣΤΑΣΗ ΤΡΟΦΙΜΩΝ'!D112</f>
        <v>3.135</v>
      </c>
      <c r="F8" s="17">
        <f>0.15*'[1]ΣΥΣΤΑΣΗ ΤΡΟΦΙΜΩΝ'!E112</f>
        <v>0.885</v>
      </c>
      <c r="G8" s="17">
        <f>0.15*'[1]ΣΥΣΤΑΣΗ ΤΡΟΦΙΜΩΝ'!F112</f>
        <v>0.18</v>
      </c>
      <c r="H8" s="17">
        <f>0.15*'[1]ΣΥΣΤΑΣΗ ΤΡΟΦΙΜΩΝ'!G112</f>
        <v>0.69</v>
      </c>
      <c r="I8" s="17">
        <v>0</v>
      </c>
      <c r="J8" s="17" t="s">
        <v>25</v>
      </c>
      <c r="K8" s="17" t="s">
        <v>25</v>
      </c>
      <c r="L8" s="17">
        <f>0.15*'[1]ΣΥΣΤΑΣΗ ΤΡΟΦΙΜΩΝ'!K112</f>
        <v>23.099999999999998</v>
      </c>
      <c r="M8" s="17">
        <f>0.15*'[1]ΣΥΣΤΑΣΗ ΤΡΟΦΙΜΩΝ'!L112</f>
        <v>7.6499999999999995</v>
      </c>
      <c r="N8" s="17" t="s">
        <v>25</v>
      </c>
      <c r="O8" s="17" t="s">
        <v>25</v>
      </c>
      <c r="P8" s="17" t="s">
        <v>25</v>
      </c>
      <c r="Q8" s="17" t="s">
        <v>25</v>
      </c>
      <c r="R8" s="17" t="s">
        <v>25</v>
      </c>
      <c r="S8" s="17">
        <f>0.15*'[1]ΣΥΣΤΑΣΗ ΤΡΟΦΙΜΩΝ'!R112</f>
        <v>0.3</v>
      </c>
      <c r="T8" s="17" t="s">
        <v>25</v>
      </c>
      <c r="U8" s="17" t="s">
        <v>25</v>
      </c>
      <c r="V8" s="18" t="s">
        <v>25</v>
      </c>
      <c r="AQ8" s="7"/>
      <c r="AR8" s="7"/>
      <c r="AS8" s="7"/>
      <c r="AT8" s="7"/>
      <c r="AU8" s="7"/>
    </row>
    <row r="9" spans="1:47" ht="14.25">
      <c r="A9" s="16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AQ9" s="7"/>
      <c r="AR9" s="7"/>
      <c r="AS9" s="7"/>
      <c r="AT9" s="7"/>
      <c r="AU9" s="7"/>
    </row>
    <row r="10" spans="1:47" ht="14.25">
      <c r="A10" s="16" t="s">
        <v>30</v>
      </c>
      <c r="B10" s="17">
        <v>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v>120</v>
      </c>
      <c r="P10" s="17"/>
      <c r="Q10" s="17">
        <v>80</v>
      </c>
      <c r="R10" s="17"/>
      <c r="S10" s="17"/>
      <c r="T10" s="17"/>
      <c r="U10" s="17"/>
      <c r="V10" s="18"/>
      <c r="AQ10" s="19"/>
      <c r="AR10" s="19"/>
      <c r="AS10" s="19"/>
      <c r="AT10" s="19"/>
      <c r="AU10" s="19"/>
    </row>
    <row r="11" spans="1:47" ht="14.25">
      <c r="A11" s="16" t="s">
        <v>31</v>
      </c>
      <c r="B11" s="17">
        <v>15</v>
      </c>
      <c r="C11" s="17">
        <f>0.15*'[1]ΣΥΣΤΑΣΗ ΤΡΟΦΙΜΩΝ'!B110</f>
        <v>0.6</v>
      </c>
      <c r="D11" s="17">
        <f>0.15*'[2]ΣΥΣΤΑΣΗ ΤΡΟΦΙΜΩΝ'!$C$110</f>
        <v>14.1</v>
      </c>
      <c r="E11" s="17">
        <f>0.15*'[1]ΣΥΣΤΑΣΗ ΤΡΟΦΙΜΩΝ'!D110</f>
        <v>0.09</v>
      </c>
      <c r="F11" s="17">
        <f>0.15*'[1]ΣΥΣΤΑΣΗ ΤΡΟΦΙΜΩΝ'!E110</f>
        <v>0.06</v>
      </c>
      <c r="G11" s="17">
        <f>0.15*'[1]ΣΥΣΤΑΣΗ ΤΡΟΦΙΜΩΝ'!F110</f>
        <v>0</v>
      </c>
      <c r="H11" s="17">
        <f>0.15*'[1]ΣΥΣΤΑΣΗ ΤΡΟΦΙΜΩΝ'!G110</f>
        <v>0</v>
      </c>
      <c r="I11" s="17">
        <f>0.15*'[1]ΣΥΣΤΑΣΗ ΤΡΟΦΙΜΩΝ'!H110</f>
        <v>0</v>
      </c>
      <c r="J11" s="17">
        <f>0.15*'[1]ΣΥΣΤΑΣΗ ΤΡΟΦΙΜΩΝ'!I110</f>
        <v>0</v>
      </c>
      <c r="K11" s="17">
        <f>0.15*'[1]ΣΥΣΤΑΣΗ ΤΡΟΦΙΜΩΝ'!J110</f>
        <v>0.09</v>
      </c>
      <c r="L11" s="17">
        <f>0.15*'[1]ΣΥΣΤΑΣΗ ΤΡΟΦΙΜΩΝ'!K110</f>
        <v>2.25</v>
      </c>
      <c r="M11" s="17">
        <f>0.15*'[1]ΣΥΣΤΑΣΗ ΤΡΟΦΙΜΩΝ'!L110</f>
        <v>4.8</v>
      </c>
      <c r="N11" s="17">
        <f>0.15*'[1]ΣΥΣΤΑΣΗ ΤΡΟΦΙΜΩΝ'!M110</f>
        <v>3.3</v>
      </c>
      <c r="O11" s="17">
        <f>0.15*'[1]ΣΥΣΤΑΣΗ ΤΡΟΦΙΜΩΝ'!N110</f>
        <v>7.05</v>
      </c>
      <c r="P11" s="17" t="s">
        <v>25</v>
      </c>
      <c r="Q11" s="17">
        <f>0.15*'[1]ΣΥΣΤΑΣΗ ΤΡΟΦΙΜΩΝ'!P110</f>
        <v>3</v>
      </c>
      <c r="R11" s="17">
        <f>0.15*'[1]ΣΥΣΤΑΣΗ ΤΡΟΦΙΜΩΝ'!Q110</f>
        <v>13.35</v>
      </c>
      <c r="S11" s="17">
        <f>0.15*'[1]ΣΥΣΤΑΣΗ ΤΡΟΦΙΜΩΝ'!R110</f>
        <v>0.075</v>
      </c>
      <c r="T11" s="17">
        <f>0.15*'[1]ΣΥΣΤΑΣΗ ΤΡΟΦΙΜΩΝ'!S110</f>
        <v>0.015</v>
      </c>
      <c r="U11" s="17">
        <f>0.15*'[1]ΣΥΣΤΑΣΗ ΤΡΟΦΙΜΩΝ'!T110</f>
        <v>0.006</v>
      </c>
      <c r="V11" s="18">
        <f>0.15*'[1]ΣΥΣΤΑΣΗ ΤΡΟΦΙΜΩΝ'!U110</f>
        <v>0.15</v>
      </c>
      <c r="AQ11" s="19"/>
      <c r="AR11" s="19"/>
      <c r="AS11" s="19"/>
      <c r="AT11" s="19"/>
      <c r="AU11" s="19"/>
    </row>
    <row r="12" spans="1:22" ht="14.25">
      <c r="A12" s="16" t="s">
        <v>32</v>
      </c>
      <c r="B12" s="17">
        <v>55</v>
      </c>
      <c r="C12" s="17">
        <f>0.55*'[1]ΣΥΣΤΑΣΗ ΤΡΟΦΙΜΩΝ'!B22</f>
        <v>494.45000000000005</v>
      </c>
      <c r="D12" s="17" t="s">
        <v>27</v>
      </c>
      <c r="E12" s="17" t="s">
        <v>27</v>
      </c>
      <c r="F12" s="17" t="s">
        <v>27</v>
      </c>
      <c r="G12" s="17">
        <f>0.55*'[1]ΣΥΣΤΑΣΗ ΤΡΟΦΙΜΩΝ'!F22</f>
        <v>54.94500000000001</v>
      </c>
      <c r="H12" s="17">
        <f>0.55*'[1]ΣΥΣΤΑΣΗ ΤΡΟΦΙΜΩΝ'!G22</f>
        <v>0</v>
      </c>
      <c r="I12" s="17">
        <f>0.55*'[1]ΣΥΣΤΑΣΗ ΤΡΟΦΙΜΩΝ'!H22</f>
        <v>0</v>
      </c>
      <c r="J12" s="17">
        <f>0.55*'[1]ΣΥΣΤΑΣΗ ΤΡΟΦΙΜΩΝ'!I22</f>
        <v>0</v>
      </c>
      <c r="K12" s="17">
        <f>0.55*'[1]ΣΥΣΤΑΣΗ ΤΡΟΦΙΜΩΝ'!J22</f>
        <v>0</v>
      </c>
      <c r="L12" s="17" t="s">
        <v>27</v>
      </c>
      <c r="M12" s="17" t="s">
        <v>27</v>
      </c>
      <c r="N12" s="17" t="s">
        <v>27</v>
      </c>
      <c r="O12" s="17" t="s">
        <v>27</v>
      </c>
      <c r="P12" s="17" t="s">
        <v>27</v>
      </c>
      <c r="Q12" s="17" t="s">
        <v>27</v>
      </c>
      <c r="R12" s="17" t="s">
        <v>27</v>
      </c>
      <c r="S12" s="17" t="s">
        <v>27</v>
      </c>
      <c r="T12" s="17" t="s">
        <v>27</v>
      </c>
      <c r="U12" s="17" t="s">
        <v>27</v>
      </c>
      <c r="V12" s="18" t="s">
        <v>27</v>
      </c>
    </row>
    <row r="13" spans="1:22" ht="14.25">
      <c r="A13" s="20" t="s">
        <v>33</v>
      </c>
      <c r="B13" s="21">
        <f aca="true" t="shared" si="0" ref="B13:V13">SUM(B5:B12)</f>
        <v>653</v>
      </c>
      <c r="C13" s="21">
        <f t="shared" si="0"/>
        <v>968.82</v>
      </c>
      <c r="D13" s="21">
        <f t="shared" si="0"/>
        <v>479.86300000000006</v>
      </c>
      <c r="E13" s="21">
        <f t="shared" si="0"/>
        <v>75.44500000000001</v>
      </c>
      <c r="F13" s="21">
        <f t="shared" si="0"/>
        <v>21.933</v>
      </c>
      <c r="G13" s="21">
        <f t="shared" si="0"/>
        <v>66.59100000000001</v>
      </c>
      <c r="H13" s="21">
        <f t="shared" si="0"/>
        <v>7.263999999999999</v>
      </c>
      <c r="I13" s="21">
        <f t="shared" si="0"/>
        <v>385</v>
      </c>
      <c r="J13" s="21">
        <f t="shared" si="0"/>
        <v>67.908</v>
      </c>
      <c r="K13" s="21">
        <f t="shared" si="0"/>
        <v>4.401999999999999</v>
      </c>
      <c r="L13" s="21">
        <f t="shared" si="0"/>
        <v>122.64999999999999</v>
      </c>
      <c r="M13" s="21">
        <f t="shared" si="0"/>
        <v>355.91</v>
      </c>
      <c r="N13" s="21">
        <f t="shared" si="0"/>
        <v>79.54</v>
      </c>
      <c r="O13" s="21">
        <f t="shared" si="0"/>
        <v>314.25000000000006</v>
      </c>
      <c r="P13" s="21">
        <f t="shared" si="0"/>
        <v>0.41600000000000004</v>
      </c>
      <c r="Q13" s="21">
        <f t="shared" si="0"/>
        <v>255.62</v>
      </c>
      <c r="R13" s="21">
        <f t="shared" si="0"/>
        <v>1438.1499999999999</v>
      </c>
      <c r="S13" s="21">
        <f t="shared" si="0"/>
        <v>4.889</v>
      </c>
      <c r="T13" s="21">
        <f t="shared" si="0"/>
        <v>2.7630000000000003</v>
      </c>
      <c r="U13" s="21">
        <f t="shared" si="0"/>
        <v>0.4072</v>
      </c>
      <c r="V13" s="22">
        <f t="shared" si="0"/>
        <v>15.31</v>
      </c>
    </row>
    <row r="14" spans="1:22" ht="28.5">
      <c r="A14" s="23" t="s">
        <v>34</v>
      </c>
      <c r="B14" s="24">
        <v>100</v>
      </c>
      <c r="C14" s="24">
        <f aca="true" t="shared" si="1" ref="C14:V14">100*C13/$B$13</f>
        <v>148.364471669219</v>
      </c>
      <c r="D14" s="24">
        <f t="shared" si="1"/>
        <v>73.48591117917306</v>
      </c>
      <c r="E14" s="24">
        <f t="shared" si="1"/>
        <v>11.553598774885147</v>
      </c>
      <c r="F14" s="24">
        <f t="shared" si="1"/>
        <v>3.3588055130168457</v>
      </c>
      <c r="G14" s="24">
        <f t="shared" si="1"/>
        <v>10.19770290964778</v>
      </c>
      <c r="H14" s="24">
        <f t="shared" si="1"/>
        <v>1.1124042879019909</v>
      </c>
      <c r="I14" s="24">
        <f t="shared" si="1"/>
        <v>58.95865237366003</v>
      </c>
      <c r="J14" s="24">
        <f t="shared" si="1"/>
        <v>10.399387442572742</v>
      </c>
      <c r="K14" s="24">
        <f t="shared" si="1"/>
        <v>0.6741194486983154</v>
      </c>
      <c r="L14" s="24">
        <f t="shared" si="1"/>
        <v>18.782542113323125</v>
      </c>
      <c r="M14" s="24">
        <f t="shared" si="1"/>
        <v>54.503828483920365</v>
      </c>
      <c r="N14" s="24">
        <f t="shared" si="1"/>
        <v>12.18070444104135</v>
      </c>
      <c r="O14" s="24">
        <f t="shared" si="1"/>
        <v>48.12404287901992</v>
      </c>
      <c r="P14" s="24">
        <f t="shared" si="1"/>
        <v>0.06370597243491577</v>
      </c>
      <c r="Q14" s="24">
        <f t="shared" si="1"/>
        <v>39.14548238897397</v>
      </c>
      <c r="R14" s="24">
        <f t="shared" si="1"/>
        <v>220.2373660030628</v>
      </c>
      <c r="S14" s="24">
        <f t="shared" si="1"/>
        <v>0.7486983154670751</v>
      </c>
      <c r="T14" s="24">
        <f t="shared" si="1"/>
        <v>0.42312404287901995</v>
      </c>
      <c r="U14" s="24">
        <f t="shared" si="1"/>
        <v>0.0623583460949464</v>
      </c>
      <c r="V14" s="25">
        <f t="shared" si="1"/>
        <v>2.344563552833078</v>
      </c>
    </row>
    <row r="18" spans="1:47" ht="75">
      <c r="A18" s="26"/>
      <c r="B18" s="27" t="s">
        <v>35</v>
      </c>
      <c r="C18" s="9" t="s">
        <v>36</v>
      </c>
      <c r="D18" s="9" t="s">
        <v>37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9" t="s">
        <v>46</v>
      </c>
      <c r="N18" s="9" t="s">
        <v>47</v>
      </c>
      <c r="O18" s="9" t="s">
        <v>48</v>
      </c>
      <c r="P18" s="9" t="s">
        <v>49</v>
      </c>
      <c r="Q18" s="9" t="s">
        <v>50</v>
      </c>
      <c r="R18" s="9" t="s">
        <v>51</v>
      </c>
      <c r="S18" s="9" t="s">
        <v>52</v>
      </c>
      <c r="T18" s="9" t="s">
        <v>53</v>
      </c>
      <c r="U18" s="10" t="s">
        <v>54</v>
      </c>
      <c r="V18" s="11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21" ht="14.25">
      <c r="A19" s="13" t="s">
        <v>55</v>
      </c>
      <c r="B19" s="14">
        <f>4.16*'[1]ΣΥΣΤΑΣΗ ΤΡΟΦΙΜΩΝ'!V65</f>
        <v>12.48</v>
      </c>
      <c r="C19" s="14">
        <f>4.16*'[1]ΣΥΣΤΑΣΗ ΤΡΟΦΙΜΩΝ'!W65</f>
        <v>0.7488</v>
      </c>
      <c r="D19" s="14">
        <f>4.16*'[1]ΣΥΣΤΑΣΗ ΤΡΟΦΙΜΩΝ'!X65</f>
        <v>0.041600000000000005</v>
      </c>
      <c r="E19" s="14" t="s">
        <v>27</v>
      </c>
      <c r="F19" s="14">
        <f>4.16*'[1]ΣΥΣΤΑΣΗ ΤΡΟΦΙΜΩΝ'!Z65</f>
        <v>2.08</v>
      </c>
      <c r="G19" s="14">
        <f>4.16*'[1]ΣΥΣΤΑΣΗ ΤΡΟΦΙΜΩΝ'!AA65</f>
        <v>1.3728</v>
      </c>
      <c r="H19" s="14">
        <f>4.16*'[1]ΣΥΣΤΑΣΗ ΤΡΟΦΙΜΩΝ'!AB65</f>
        <v>0</v>
      </c>
      <c r="I19" s="14">
        <f>4.16*'[1]ΣΥΣΤΑΣΗ ΤΡΟΦΙΜΩΝ'!AC65</f>
        <v>108.16</v>
      </c>
      <c r="J19" s="14">
        <f>4.16*'[1]ΣΥΣΤΑΣΗ ΤΡΟΦΙΜΩΝ'!AD65</f>
        <v>24.96</v>
      </c>
      <c r="K19" s="14">
        <f>4.16*'[1]ΣΥΣΤΑΣΗ ΤΡΟΦΙΜΩΝ'!AE65</f>
        <v>0</v>
      </c>
      <c r="L19" s="14">
        <f>4.16*'[1]ΣΥΣΤΑΣΗ ΤΡΟΦΙΜΩΝ'!AF65</f>
        <v>0</v>
      </c>
      <c r="M19" s="14">
        <f>4.16*'[1]ΣΥΣΤΑΣΗ ΤΡΟΦΙΜΩΝ'!AG65</f>
        <v>0.2496</v>
      </c>
      <c r="N19" s="14">
        <f>4.16*'[1]ΣΥΣΤΑΣΗ ΤΡΟΦΙΜΩΝ'!AH65</f>
        <v>5.2</v>
      </c>
      <c r="O19" s="14">
        <f>4.16*'[1]ΣΥΣΤΑΣΗ ΤΡΟΦΙΜΩΝ'!AI65</f>
        <v>41.6</v>
      </c>
      <c r="P19" s="14">
        <f>4.16*'[1]ΣΥΣΤΑΣΗ ΤΡΟΦΙΜΩΝ'!AJ65</f>
        <v>392.8888888888889</v>
      </c>
      <c r="Q19" s="14">
        <v>0</v>
      </c>
      <c r="R19" s="14">
        <f>4.16*'[1]ΣΥΣΤΑΣΗ ΤΡΟΦΙΜΩΝ'!AL65</f>
        <v>16.177777777777777</v>
      </c>
      <c r="S19" s="14">
        <v>0</v>
      </c>
      <c r="T19" s="14">
        <v>0</v>
      </c>
      <c r="U19" s="15">
        <f>4.16*'[1]ΣΥΣΤΑΣΗ ΤΡΟΦΙΜΩΝ'!AO65</f>
        <v>0.41600000000000004</v>
      </c>
    </row>
    <row r="20" spans="1:21" ht="14.25">
      <c r="A20" s="16" t="s">
        <v>24</v>
      </c>
      <c r="B20" s="17">
        <f>'[1]ΣΥΣΤΑΣΗ ΤΡΟΦΙΜΩΝ'!V16</f>
        <v>53</v>
      </c>
      <c r="C20" s="17">
        <f>'[1]ΣΥΣΤΑΣΗ ΤΡΟΦΙΜΩΝ'!W16</f>
        <v>0.07</v>
      </c>
      <c r="D20" s="17">
        <f>'[1]ΣΥΣΤΑΣΗ ΤΡΟΦΙΜΩΝ'!X16</f>
        <v>0.35</v>
      </c>
      <c r="E20" s="17" t="str">
        <f>'[1]ΣΥΣΤΑΣΗ ΤΡΟΦΙΜΩΝ'!Y16</f>
        <v>tr</v>
      </c>
      <c r="F20" s="17">
        <f>'[1]ΣΥΣΤΑΣΗ ΤΡΟΦΙΜΩΝ'!Z16</f>
        <v>0.1</v>
      </c>
      <c r="G20" s="17">
        <f>'[1]ΣΥΣΤΑΣΗ ΤΡΟΦΙΜΩΝ'!AA16</f>
        <v>0.12</v>
      </c>
      <c r="H20" s="17">
        <f>'[1]ΣΥΣΤΑΣΗ ΤΡΟΦΙΜΩΝ'!AB16</f>
        <v>1.1</v>
      </c>
      <c r="I20" s="17">
        <f>'[1]ΣΥΣΤΑΣΗ ΤΡΟΦΙΜΩΝ'!AC16</f>
        <v>39</v>
      </c>
      <c r="J20" s="17">
        <f>'[1]ΣΥΣΤΑΣΗ ΤΡΟΦΙΜΩΝ'!AD16</f>
        <v>0</v>
      </c>
      <c r="K20" s="17">
        <f>'[1]ΣΥΣΤΑΣΗ ΤΡΟΦΙΜΩΝ'!AE16</f>
        <v>190</v>
      </c>
      <c r="L20" s="17">
        <f>'[1]ΣΥΣΤΑΣΗ ΤΡΟΦΙΜΩΝ'!AF16</f>
        <v>1.75</v>
      </c>
      <c r="M20" s="17">
        <f>'[1]ΣΥΣΤΑΣΗ ΤΡΟΦΙΜΩΝ'!AG16</f>
        <v>1.11</v>
      </c>
      <c r="N20" s="17">
        <f>'[1]ΣΥΣΤΑΣΗ ΤΡΟΦΙΜΩΝ'!AH16</f>
        <v>66.12244897959184</v>
      </c>
      <c r="O20" s="17">
        <f>'[1]ΣΥΣΤΑΣΗ ΤΡΟΦΙΜΩΝ'!AI16</f>
        <v>34.01360544217687</v>
      </c>
      <c r="P20" s="17">
        <v>0</v>
      </c>
      <c r="Q20" s="17">
        <f>'[1]ΣΥΣΤΑΣΗ ΤΡΟΦΙΜΩΝ'!AK16</f>
        <v>18.979591836734695</v>
      </c>
      <c r="R20" s="17">
        <v>0</v>
      </c>
      <c r="S20" s="17">
        <f>'[1]ΣΥΣΤΑΣΗ ΤΡΟΦΙΜΩΝ'!AM16</f>
        <v>3.1</v>
      </c>
      <c r="T20" s="17">
        <f>'[1]ΣΥΣΤΑΣΗ ΤΡΟΦΙΜΩΝ'!AN16</f>
        <v>4.7</v>
      </c>
      <c r="U20" s="18">
        <f>'[1]ΣΥΣΤΑΣΗ ΤΡΟΦΙΜΩΝ'!AO16</f>
        <v>1.2</v>
      </c>
    </row>
    <row r="21" spans="1:21" ht="28.5">
      <c r="A21" s="16" t="s">
        <v>26</v>
      </c>
      <c r="B21" s="17" t="s">
        <v>27</v>
      </c>
      <c r="C21" s="17">
        <f>0.5*'[1]ΣΥΣΤΑΣΗ ΤΡΟΦΙΜΩΝ'!W43</f>
        <v>0.025</v>
      </c>
      <c r="D21" s="17">
        <f>0.5*'[1]ΣΥΣΤΑΣΗ ΤΡΟΦΙΜΩΝ'!X43</f>
        <v>0.015</v>
      </c>
      <c r="E21" s="17">
        <f>0.5*'[1]ΣΥΣΤΑΣΗ ΤΡΟΦΙΜΩΝ'!Y43</f>
        <v>310</v>
      </c>
      <c r="F21" s="17">
        <f>0.5*'[1]ΣΥΣΤΑΣΗ ΤΡΟΦΙΜΩΝ'!Z43</f>
        <v>0.25</v>
      </c>
      <c r="G21" s="17">
        <f>0.5*'[1]ΣΥΣΤΑΣΗ ΤΡΟΦΙΜΩΝ'!AA43</f>
        <v>0.065</v>
      </c>
      <c r="H21" s="17">
        <f>0.5*'[1]ΣΥΣΤΑΣΗ ΤΡΟΦΙΜΩΝ'!AB43</f>
        <v>0</v>
      </c>
      <c r="I21" s="17">
        <f>0.5*'[1]ΣΥΣΤΑΣΗ ΤΡΟΦΙΜΩΝ'!AC43</f>
        <v>27</v>
      </c>
      <c r="J21" s="17">
        <f>0.5*'[1]ΣΥΣΤΑΣΗ ΤΡΟΦΙΜΩΝ'!AD43</f>
        <v>13</v>
      </c>
      <c r="K21" s="17">
        <f>0.5*'[1]ΣΥΣΤΑΣΗ ΤΡΟΦΙΜΩΝ'!AE43</f>
        <v>0</v>
      </c>
      <c r="L21" s="17">
        <f>0.5*'[1]ΣΥΣΤΑΣΗ ΤΡΟΦΙΜΩΝ'!AF43</f>
        <v>0</v>
      </c>
      <c r="M21" s="17">
        <f>0.5*'[1]ΣΥΣΤΑΣΗ ΤΡΟΦΙΜΩΝ'!AG43</f>
        <v>0.025</v>
      </c>
      <c r="N21" s="17">
        <f>'[1]ΣΥΣΤΑΣΗ ΤΡΟΦΙΜΩΝ'!AH43</f>
        <v>19.565217391304348</v>
      </c>
      <c r="O21" s="17">
        <f>'[1]ΣΥΣΤΑΣΗ ΤΡΟΦΙΜΩΝ'!AI43</f>
        <v>34.78260869565217</v>
      </c>
      <c r="P21" s="17">
        <f>'[1]ΣΥΣΤΑΣΗ ΤΡΟΦΙΜΩΝ'!AJ43</f>
        <v>52.17391304347826</v>
      </c>
      <c r="Q21" s="17">
        <f>'[1]ΣΥΣΤΑΣΗ ΤΡΟΦΙΜΩΝ'!AK43</f>
        <v>3.9130434782608696</v>
      </c>
      <c r="R21" s="17">
        <f>'[1]ΣΥΣΤΑΣΗ ΤΡΟΦΙΜΩΝ'!AL43</f>
        <v>48.69565217391305</v>
      </c>
      <c r="S21" s="17">
        <f>0.5*'[1]ΣΥΣΤΑΣΗ ΤΡΟΦΙΜΩΝ'!AM43</f>
        <v>0.05</v>
      </c>
      <c r="T21" s="17">
        <f>0.5*'[1]ΣΥΣΤΑΣΗ ΤΡΟΦΙΜΩΝ'!AN43</f>
        <v>0.05</v>
      </c>
      <c r="U21" s="18">
        <f>0.5*'[1]ΣΥΣΤΑΣΗ ΤΡΟΦΙΜΩΝ'!AO43</f>
        <v>0.1</v>
      </c>
    </row>
    <row r="22" spans="1:21" ht="14.25">
      <c r="A22" s="16" t="s">
        <v>28</v>
      </c>
      <c r="B22" s="17" t="s">
        <v>25</v>
      </c>
      <c r="C22" s="17" t="s">
        <v>25</v>
      </c>
      <c r="D22" s="17" t="s">
        <v>25</v>
      </c>
      <c r="E22" s="17">
        <f>0.15*'[1]ΣΥΣΤΑΣΗ ΤΡΟΦΙΜΩΝ'!Y112</f>
        <v>1290</v>
      </c>
      <c r="F22" s="17" t="s">
        <v>25</v>
      </c>
      <c r="G22" s="17" t="s">
        <v>25</v>
      </c>
      <c r="H22" s="17" t="s">
        <v>25</v>
      </c>
      <c r="I22" s="17" t="s">
        <v>25</v>
      </c>
      <c r="J22" s="17">
        <f>0.15*'[1]ΣΥΣΤΑΣΗ ΤΡΟΦΙΜΩΝ'!AD112</f>
        <v>5.25</v>
      </c>
      <c r="K22" s="17" t="s">
        <v>25</v>
      </c>
      <c r="L22" s="17" t="s">
        <v>25</v>
      </c>
      <c r="M22" s="17" t="s">
        <v>25</v>
      </c>
      <c r="N22" s="17">
        <f>'[1]ΣΥΣΤΑΣΗ ΤΡΟΦΙΜΩΝ'!AH112</f>
        <v>10.285714285714286</v>
      </c>
      <c r="O22" s="17">
        <f>'[1]ΣΥΣΤΑΣΗ ΤΡΟΦΙΜΩΝ'!AI112</f>
        <v>22.476190476190474</v>
      </c>
      <c r="P22" s="17">
        <f>'[1]ΣΥΣΤΑΣΗ ΤΡΟΦΙΜΩΝ'!AJ112</f>
        <v>79.61904761904762</v>
      </c>
      <c r="Q22" s="17">
        <f>'[1]ΣΥΣΤΑΣΗ ΤΡΟΦΙΜΩΝ'!AK112</f>
        <v>0</v>
      </c>
      <c r="R22" s="17">
        <f>'[1]ΣΥΣΤΑΣΗ ΤΡΟΦΙΜΩΝ'!AL112</f>
        <v>0</v>
      </c>
      <c r="S22" s="17" t="s">
        <v>25</v>
      </c>
      <c r="T22" s="17" t="s">
        <v>25</v>
      </c>
      <c r="U22" s="18" t="s">
        <v>25</v>
      </c>
    </row>
    <row r="23" spans="1:21" ht="14.25">
      <c r="A23" s="16" t="s">
        <v>29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</row>
    <row r="24" spans="1:21" ht="14.25">
      <c r="A24" s="16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</row>
    <row r="25" spans="1:21" ht="14.25">
      <c r="A25" s="16" t="s">
        <v>31</v>
      </c>
      <c r="B25" s="17" t="s">
        <v>56</v>
      </c>
      <c r="C25" s="17">
        <f>0.15*'[1]ΣΥΣΤΑΣΗ ΤΡΟΦΙΜΩΝ'!W110</f>
        <v>0</v>
      </c>
      <c r="D25" s="17">
        <f>0.15*'[1]ΣΥΣΤΑΣΗ ΤΡΟΦΙΜΩΝ'!X110</f>
        <v>0</v>
      </c>
      <c r="E25" s="17">
        <f>0.15*'[1]ΣΥΣΤΑΣΗ ΤΡΟΦΙΜΩΝ'!Y110</f>
        <v>0</v>
      </c>
      <c r="F25" s="17">
        <f>0.15*'[1]ΣΥΣΤΑΣΗ ΤΡΟΦΙΜΩΝ'!Z110</f>
        <v>0</v>
      </c>
      <c r="G25" s="17">
        <f>0.15*'[1]ΣΥΣΤΑΣΗ ΤΡΟΦΙΜΩΝ'!AA110</f>
        <v>0</v>
      </c>
      <c r="H25" s="17">
        <f>0.15*'[1]ΣΥΣΤΑΣΗ ΤΡΟΦΙΜΩΝ'!AB110</f>
        <v>0</v>
      </c>
      <c r="I25" s="17">
        <f>0.15*'[1]ΣΥΣΤΑΣΗ ΤΡΟΦΙΜΩΝ'!AC110</f>
        <v>0</v>
      </c>
      <c r="J25" s="17">
        <f>0.15*'[1]ΣΥΣΤΑΣΗ ΤΡΟΦΙΜΩΝ'!AD110</f>
        <v>0</v>
      </c>
      <c r="K25" s="17">
        <f>0.15*'[1]ΣΥΣΤΑΣΗ ΤΡΟΦΙΜΩΝ'!AE110</f>
        <v>0</v>
      </c>
      <c r="L25" s="17">
        <f>0.15*'[1]ΣΥΣΤΑΣΗ ΤΡΟΦΙΜΩΝ'!AF110</f>
        <v>0</v>
      </c>
      <c r="M25" s="17">
        <f>0.15*'[1]ΣΥΣΤΑΣΗ ΤΡΟΦΙΜΩΝ'!AG110</f>
        <v>0</v>
      </c>
      <c r="N25" s="17">
        <f>'[1]ΣΥΣΤΑΣΗ ΤΡΟΦΙΜΩΝ'!AH110</f>
        <v>0</v>
      </c>
      <c r="O25" s="17">
        <f>'[1]ΣΥΣΤΑΣΗ ΤΡΟΦΙΜΩΝ'!AI110</f>
        <v>40</v>
      </c>
      <c r="P25" s="17">
        <f>'[1]ΣΥΣΤΑΣΗ ΤΡΟΦΙΜΩΝ'!AJ110</f>
        <v>60</v>
      </c>
      <c r="Q25" s="17">
        <f>'[1]ΣΥΣΤΑΣΗ ΤΡΟΦΙΜΩΝ'!AK110</f>
        <v>0</v>
      </c>
      <c r="R25" s="17">
        <f>'[1]ΣΥΣΤΑΣΗ ΤΡΟΦΙΜΩΝ'!AL110</f>
        <v>60</v>
      </c>
      <c r="S25" s="17">
        <f>0.15*'[1]ΣΥΣΤΑΣΗ ΤΡΟΦΙΜΩΝ'!AM110</f>
        <v>0</v>
      </c>
      <c r="T25" s="17" t="s">
        <v>27</v>
      </c>
      <c r="U25" s="18" t="s">
        <v>27</v>
      </c>
    </row>
    <row r="26" spans="1:21" ht="14.25">
      <c r="A26" s="16" t="s">
        <v>32</v>
      </c>
      <c r="B26" s="17" t="s">
        <v>27</v>
      </c>
      <c r="C26" s="17" t="s">
        <v>27</v>
      </c>
      <c r="D26" s="17" t="s">
        <v>27</v>
      </c>
      <c r="E26" s="17" t="s">
        <v>27</v>
      </c>
      <c r="F26" s="17" t="s">
        <v>27</v>
      </c>
      <c r="G26" s="17" t="s">
        <v>27</v>
      </c>
      <c r="H26" s="17">
        <f>0.55*'[1]ΣΥΣΤΑΣΗ ΤΡΟΦΙΜΩΝ'!AB22</f>
        <v>0</v>
      </c>
      <c r="I26" s="17" t="s">
        <v>27</v>
      </c>
      <c r="J26" s="17">
        <f>0.55*'[1]ΣΥΣΤΑΣΗ ΤΡΟΦΙΜΩΝ'!AD22</f>
        <v>0</v>
      </c>
      <c r="K26" s="17">
        <f>0.55*'[1]ΣΥΣΤΑΣΗ ΤΡΟΦΙΜΩΝ'!AE22</f>
        <v>0</v>
      </c>
      <c r="L26" s="17">
        <f>0.55*'[1]ΣΥΣΤΑΣΗ ΤΡΟΦΙΜΩΝ'!AF22</f>
        <v>0</v>
      </c>
      <c r="M26" s="17">
        <f>0.55*'[1]ΣΥΣΤΑΣΗ ΤΡΟΦΙΜΩΝ'!AG22</f>
        <v>2.805</v>
      </c>
      <c r="N26" s="17">
        <f>'[1]ΣΥΣΤΑΣΗ ΤΡΟΦΙΜΩΝ'!AH22</f>
        <v>100.0111234705228</v>
      </c>
      <c r="O26" s="17">
        <v>0</v>
      </c>
      <c r="P26" s="17">
        <v>0</v>
      </c>
      <c r="Q26" s="17">
        <f>'[1]ΣΥΣΤΑΣΗ ΤΡΟΦΙΜΩΝ'!AK22</f>
        <v>14.015572858731923</v>
      </c>
      <c r="R26" s="17">
        <f>'[1]ΣΥΣΤΑΣΗ ΤΡΟΦΙΜΩΝ'!AL22</f>
        <v>0</v>
      </c>
      <c r="S26" s="17">
        <f>0.55*'[1]ΣΥΣΤΑΣΗ ΤΡΟΦΙΜΩΝ'!AM22</f>
        <v>7.700000000000001</v>
      </c>
      <c r="T26" s="17">
        <f>0.55*'[1]ΣΥΣΤΑΣΗ ΤΡΟΦΙΜΩΝ'!AN22</f>
        <v>38.33500000000001</v>
      </c>
      <c r="U26" s="18">
        <f>0.55*'[1]ΣΥΣΤΑΣΗ ΤΡΟΦΙΜΩΝ'!AO22</f>
        <v>6.16</v>
      </c>
    </row>
    <row r="27" spans="1:21" ht="14.25">
      <c r="A27" s="20" t="s">
        <v>33</v>
      </c>
      <c r="B27" s="21">
        <f aca="true" t="shared" si="2" ref="B27:M27">SUM(B19:B26)</f>
        <v>65.48</v>
      </c>
      <c r="C27" s="21">
        <f t="shared" si="2"/>
        <v>0.8438</v>
      </c>
      <c r="D27" s="21">
        <f t="shared" si="2"/>
        <v>0.4066</v>
      </c>
      <c r="E27" s="21">
        <f t="shared" si="2"/>
        <v>1600</v>
      </c>
      <c r="F27" s="21">
        <f t="shared" si="2"/>
        <v>2.43</v>
      </c>
      <c r="G27" s="21">
        <f t="shared" si="2"/>
        <v>1.5577999999999999</v>
      </c>
      <c r="H27" s="21">
        <f t="shared" si="2"/>
        <v>1.1</v>
      </c>
      <c r="I27" s="21">
        <f t="shared" si="2"/>
        <v>174.16</v>
      </c>
      <c r="J27" s="21">
        <f t="shared" si="2"/>
        <v>43.21</v>
      </c>
      <c r="K27" s="21">
        <f t="shared" si="2"/>
        <v>190</v>
      </c>
      <c r="L27" s="21">
        <f t="shared" si="2"/>
        <v>1.75</v>
      </c>
      <c r="M27" s="21">
        <f t="shared" si="2"/>
        <v>4.1896</v>
      </c>
      <c r="N27" s="21">
        <f>G13*9*100/C13</f>
        <v>61.86071716108256</v>
      </c>
      <c r="O27" s="21">
        <f>4*F13*100/C13</f>
        <v>9.055552114943954</v>
      </c>
      <c r="P27" s="21">
        <f>4*E13*100/C13</f>
        <v>31.149233087673668</v>
      </c>
      <c r="Q27" s="21">
        <f>S27*9*100/C13</f>
        <v>10.079271691335851</v>
      </c>
      <c r="R27" s="21">
        <f>4*K13*100/C13</f>
        <v>1.8174686732313532</v>
      </c>
      <c r="S27" s="21">
        <f>SUM(S19:S26)</f>
        <v>10.850000000000001</v>
      </c>
      <c r="T27" s="21">
        <f>SUM(T19:T26)</f>
        <v>43.08500000000001</v>
      </c>
      <c r="U27" s="22">
        <f>SUM(U19:U26)</f>
        <v>7.876</v>
      </c>
    </row>
    <row r="28" spans="1:21" ht="28.5">
      <c r="A28" s="23" t="s">
        <v>34</v>
      </c>
      <c r="B28" s="24">
        <f aca="true" t="shared" si="3" ref="B28:M28">100*B27/$B$13</f>
        <v>10.027565084226646</v>
      </c>
      <c r="C28" s="24">
        <f t="shared" si="3"/>
        <v>0.12921898928024503</v>
      </c>
      <c r="D28" s="24">
        <f t="shared" si="3"/>
        <v>0.062266462480857585</v>
      </c>
      <c r="E28" s="24">
        <f t="shared" si="3"/>
        <v>245.0229709035222</v>
      </c>
      <c r="F28" s="24">
        <f t="shared" si="3"/>
        <v>0.3721286370597244</v>
      </c>
      <c r="G28" s="24">
        <f t="shared" si="3"/>
        <v>0.23856049004594176</v>
      </c>
      <c r="H28" s="24">
        <f t="shared" si="3"/>
        <v>0.16845329249617153</v>
      </c>
      <c r="I28" s="24">
        <f t="shared" si="3"/>
        <v>26.670750382848393</v>
      </c>
      <c r="J28" s="24">
        <f t="shared" si="3"/>
        <v>6.617151607963247</v>
      </c>
      <c r="K28" s="24">
        <f t="shared" si="3"/>
        <v>29.096477794793262</v>
      </c>
      <c r="L28" s="24">
        <f t="shared" si="3"/>
        <v>0.2679938744257274</v>
      </c>
      <c r="M28" s="24">
        <f t="shared" si="3"/>
        <v>0.6415926493108729</v>
      </c>
      <c r="N28" s="24"/>
      <c r="O28" s="24"/>
      <c r="P28" s="24"/>
      <c r="Q28" s="24"/>
      <c r="R28" s="24"/>
      <c r="S28" s="24">
        <f>100*S27/$B$13</f>
        <v>1.6615620214395104</v>
      </c>
      <c r="T28" s="24">
        <f>100*T27/$B$13</f>
        <v>6.59800918836141</v>
      </c>
      <c r="U28" s="25">
        <f>100*U27/$B$13</f>
        <v>1.206125574272588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2011-08-04T15:14:36Z</dcterms:created>
  <dcterms:modified xsi:type="dcterms:W3CDTF">2011-08-04T15:15:19Z</dcterms:modified>
  <cp:category/>
  <cp:version/>
  <cp:contentType/>
  <cp:contentStatus/>
</cp:coreProperties>
</file>