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Χούμοι (σαλάτα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<sst xmlns="http://schemas.openxmlformats.org/spreadsheetml/2006/main" count="121" uniqueCount="56">
  <si>
    <t>ΧΟΥΜΟΙ (ΣΑΛΑΤΑ)</t>
  </si>
  <si>
    <t>Τρόπος παρασεκυής: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</si>
  <si>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</si>
  <si>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</si>
  <si>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</si>
  <si>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</si>
  <si>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</si>
  <si>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</si>
  <si>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</si>
  <si>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</si>
  <si>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</si>
  <si>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</si>
  <si>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</si>
  <si>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</si>
  <si>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</si>
  <si>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</si>
  <si>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</si>
  <si>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</si>
  <si>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</si>
  <si>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</si>
  <si>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</si>
  <si>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</si>
  <si>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</si>
  <si>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500g ρεβίθια</t>
  </si>
  <si>
    <t>tr</t>
  </si>
  <si>
    <t>-</t>
  </si>
  <si>
    <t>1 φλιτζ. Ταχίνη χτυπημένη</t>
  </si>
  <si>
    <t>n</t>
  </si>
  <si>
    <t>5-6 σκελίδες σκόρδο</t>
  </si>
  <si>
    <t>1/4 φλιτζ. χυμό λεμονιού</t>
  </si>
  <si>
    <t>1/2 φλιτζ. ελαιόλαδο</t>
  </si>
  <si>
    <t>αλάτι</t>
  </si>
  <si>
    <t>πάπρικα</t>
  </si>
  <si>
    <t>μαιντανός ψιλοκομμένος</t>
  </si>
  <si>
    <t>ΣΥΝΟΛΟ</t>
  </si>
  <si>
    <t>ΣΥΝΟΛΟ ΣΕ 100g ΩΜΟΥ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</si>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</sst>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4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0" xfId="56" applyNumberFormat="1" applyFont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86">
          <cell r="B86">
            <v>607</v>
          </cell>
          <cell r="C86">
            <v>3.1</v>
          </cell>
          <cell r="D86">
            <v>0.9</v>
          </cell>
          <cell r="E86">
            <v>18.5</v>
          </cell>
          <cell r="F86">
            <v>58.9</v>
          </cell>
          <cell r="G86">
            <v>3.5</v>
          </cell>
          <cell r="H86">
            <v>0</v>
          </cell>
          <cell r="I86">
            <v>0.5</v>
          </cell>
          <cell r="J86">
            <v>0.4</v>
          </cell>
          <cell r="K86">
            <v>680</v>
          </cell>
          <cell r="L86">
            <v>730</v>
          </cell>
          <cell r="M86">
            <v>380</v>
          </cell>
          <cell r="N86">
            <v>10</v>
          </cell>
          <cell r="O86">
            <v>1.5</v>
          </cell>
          <cell r="P86">
            <v>20</v>
          </cell>
          <cell r="Q86">
            <v>580</v>
          </cell>
          <cell r="R86">
            <v>10.6</v>
          </cell>
          <cell r="S86">
            <v>5.4</v>
          </cell>
          <cell r="T86">
            <v>1.48</v>
          </cell>
          <cell r="W86">
            <v>0.94</v>
          </cell>
          <cell r="X86">
            <v>0.17</v>
          </cell>
          <cell r="Y86">
            <v>6</v>
          </cell>
          <cell r="Z86">
            <v>5.1</v>
          </cell>
          <cell r="AA86">
            <v>0.76</v>
          </cell>
          <cell r="AB86">
            <v>0</v>
          </cell>
          <cell r="AC86">
            <v>99</v>
          </cell>
          <cell r="AD86">
            <v>0</v>
          </cell>
          <cell r="AE86">
            <v>0</v>
          </cell>
          <cell r="AF86">
            <v>0</v>
          </cell>
          <cell r="AG86">
            <v>2.57</v>
          </cell>
          <cell r="AH86">
            <v>87.33113673805602</v>
          </cell>
          <cell r="AI86">
            <v>12.191103789126853</v>
          </cell>
          <cell r="AJ86">
            <v>0.5930807248764415</v>
          </cell>
          <cell r="AK86">
            <v>12.454695222405274</v>
          </cell>
          <cell r="AL86">
            <v>0.26359143327841844</v>
          </cell>
          <cell r="AM86">
            <v>8.4</v>
          </cell>
          <cell r="AN86">
            <v>22</v>
          </cell>
          <cell r="AO86">
            <v>25.8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  <row r="116">
          <cell r="B116">
            <v>189</v>
          </cell>
          <cell r="C116">
            <v>54.4</v>
          </cell>
          <cell r="D116">
            <v>28.1</v>
          </cell>
          <cell r="E116">
            <v>12.4</v>
          </cell>
          <cell r="F116">
            <v>3.8</v>
          </cell>
          <cell r="G116">
            <v>4.1</v>
          </cell>
          <cell r="K116">
            <v>111</v>
          </cell>
          <cell r="L116">
            <v>194</v>
          </cell>
          <cell r="R116">
            <v>3.1</v>
          </cell>
          <cell r="W116">
            <v>0.16</v>
          </cell>
          <cell r="AH116">
            <v>18.09523809523809</v>
          </cell>
          <cell r="AI116">
            <v>26.243386243386244</v>
          </cell>
          <cell r="AJ116">
            <v>59.47089947089947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70" zoomScaleNormal="70" zoomScalePageLayoutView="70" workbookViewId="0" topLeftCell="A40">
      <selection activeCell="S20" sqref="S20:U20"/>
    </sheetView>
  </sheetViews>
  <sheetFormatPr defaultColWidth="9.140625" defaultRowHeight="15"/>
  <cols>
    <col min="1" max="1" width="27.57421875" style="20" customWidth="1"/>
    <col min="2" max="3" width="9.140625" style="2" customWidth="1"/>
    <col min="4" max="4" width="11.8515625" style="2" customWidth="1"/>
    <col min="5" max="5" width="16.57421875" style="2" customWidth="1"/>
    <col min="6" max="8" width="9.140625" style="2" customWidth="1"/>
    <col min="9" max="9" width="11.421875" style="2" customWidth="1"/>
    <col min="10" max="12" width="9.140625" style="2" customWidth="1"/>
    <col min="13" max="13" width="12.28125" style="2" customWidth="1"/>
    <col min="14" max="14" width="11.7109375" style="2" customWidth="1"/>
    <col min="15" max="15" width="10.57421875" style="2" customWidth="1"/>
    <col min="16" max="16" width="13.00390625" style="2" customWidth="1"/>
    <col min="17" max="17" width="10.421875" style="2" customWidth="1"/>
    <col min="18" max="18" width="10.57421875" style="2" customWidth="1"/>
    <col min="19" max="19" width="10.8515625" style="2" customWidth="1"/>
    <col min="20" max="21" width="9.140625" style="2" customWidth="1"/>
    <col min="22" max="22" width="11.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</row>
    <row r="5" spans="1:22" ht="14.25">
      <c r="A5" s="7" t="s">
        <v>23</v>
      </c>
      <c r="B5" s="8">
        <v>945</v>
      </c>
      <c r="C5" s="8">
        <f>9.45*'[1]ΣΥΣΤΑΣΗ ΤΡΟΦΙΜΩΝ'!B116</f>
        <v>1786.05</v>
      </c>
      <c r="D5" s="8">
        <f>9.45*'[1]ΣΥΣΤΑΣΗ ΤΡΟΦΙΜΩΝ'!C116</f>
        <v>514.0799999999999</v>
      </c>
      <c r="E5" s="8">
        <f>9.45*'[1]ΣΥΣΤΑΣΗ ΤΡΟΦΙΜΩΝ'!D116</f>
        <v>265.545</v>
      </c>
      <c r="F5" s="8">
        <f>9.45*'[1]ΣΥΣΤΑΣΗ ΤΡΟΦΙΜΩΝ'!E116</f>
        <v>117.17999999999999</v>
      </c>
      <c r="G5" s="8">
        <f>9.45*'[1]ΣΥΣΤΑΣΗ ΤΡΟΦΙΜΩΝ'!F116</f>
        <v>35.91</v>
      </c>
      <c r="H5" s="8">
        <f>9.45*'[1]ΣΥΣΤΑΣΗ ΤΡΟΦΙΜΩΝ'!G116</f>
        <v>38.74499999999999</v>
      </c>
      <c r="I5" s="8" t="s">
        <v>24</v>
      </c>
      <c r="J5" s="8" t="s">
        <v>25</v>
      </c>
      <c r="K5" s="8" t="s">
        <v>25</v>
      </c>
      <c r="L5" s="8">
        <f>9.45*'[1]ΣΥΣΤΑΣΗ ΤΡΟΦΙΜΩΝ'!K116</f>
        <v>1048.9499999999998</v>
      </c>
      <c r="M5" s="8">
        <f>9.45*'[1]ΣΥΣΤΑΣΗ ΤΡΟΦΙΜΩΝ'!L116</f>
        <v>1833.3</v>
      </c>
      <c r="N5" s="8" t="s">
        <v>25</v>
      </c>
      <c r="O5" s="8" t="s">
        <v>25</v>
      </c>
      <c r="P5" s="8" t="s">
        <v>25</v>
      </c>
      <c r="Q5" s="8" t="s">
        <v>25</v>
      </c>
      <c r="R5" s="8" t="s">
        <v>25</v>
      </c>
      <c r="S5" s="8">
        <f>9.45*'[1]ΣΥΣΤΑΣΗ ΤΡΟΦΙΜΩΝ'!R116</f>
        <v>29.294999999999998</v>
      </c>
      <c r="T5" s="8" t="s">
        <v>25</v>
      </c>
      <c r="U5" s="8" t="s">
        <v>25</v>
      </c>
      <c r="V5" s="9" t="s">
        <v>25</v>
      </c>
    </row>
    <row r="6" spans="1:22" ht="14.25">
      <c r="A6" s="10" t="s">
        <v>26</v>
      </c>
      <c r="B6" s="11">
        <v>250</v>
      </c>
      <c r="C6" s="11">
        <f>2.5*'[1]ΣΥΣΤΑΣΗ ΤΡΟΦΙΜΩΝ'!B86</f>
        <v>1517.5</v>
      </c>
      <c r="D6" s="11">
        <f>2.5*'[1]ΣΥΣΤΑΣΗ ΤΡΟΦΙΜΩΝ'!C86</f>
        <v>7.75</v>
      </c>
      <c r="E6" s="11">
        <f>2.5*'[1]ΣΥΣΤΑΣΗ ΤΡΟΦΙΜΩΝ'!D86</f>
        <v>2.25</v>
      </c>
      <c r="F6" s="11">
        <f>2.5*'[1]ΣΥΣΤΑΣΗ ΤΡΟΦΙΜΩΝ'!E86</f>
        <v>46.25</v>
      </c>
      <c r="G6" s="11">
        <f>2.5*'[1]ΣΥΣΤΑΣΗ ΤΡΟΦΙΜΩΝ'!F86</f>
        <v>147.25</v>
      </c>
      <c r="H6" s="11">
        <f>2.5*'[1]ΣΥΣΤΑΣΗ ΤΡΟΦΙΜΩΝ'!G86</f>
        <v>8.75</v>
      </c>
      <c r="I6" s="11">
        <f>2.5*'[1]ΣΥΣΤΑΣΗ ΤΡΟΦΙΜΩΝ'!H86</f>
        <v>0</v>
      </c>
      <c r="J6" s="11">
        <f>2.5*'[1]ΣΥΣΤΑΣΗ ΤΡΟΦΙΜΩΝ'!I86</f>
        <v>1.25</v>
      </c>
      <c r="K6" s="11">
        <f>2.5*'[1]ΣΥΣΤΑΣΗ ΤΡΟΦΙΜΩΝ'!J86</f>
        <v>1</v>
      </c>
      <c r="L6" s="11">
        <f>2.5*'[1]ΣΥΣΤΑΣΗ ΤΡΟΦΙΜΩΝ'!K86</f>
        <v>1700</v>
      </c>
      <c r="M6" s="11">
        <f>2.5*'[1]ΣΥΣΤΑΣΗ ΤΡΟΦΙΜΩΝ'!L86</f>
        <v>1825</v>
      </c>
      <c r="N6" s="11">
        <f>2.5*'[1]ΣΥΣΤΑΣΗ ΤΡΟΦΙΜΩΝ'!M86</f>
        <v>950</v>
      </c>
      <c r="O6" s="11">
        <f>2.5*'[1]ΣΥΣΤΑΣΗ ΤΡΟΦΙΜΩΝ'!N86</f>
        <v>25</v>
      </c>
      <c r="P6" s="11">
        <f>2.5*'[1]ΣΥΣΤΑΣΗ ΤΡΟΦΙΜΩΝ'!O86</f>
        <v>3.75</v>
      </c>
      <c r="Q6" s="11">
        <f>2.5*'[1]ΣΥΣΤΑΣΗ ΤΡΟΦΙΜΩΝ'!P86</f>
        <v>50</v>
      </c>
      <c r="R6" s="11">
        <f>2.5*'[1]ΣΥΣΤΑΣΗ ΤΡΟΦΙΜΩΝ'!Q86</f>
        <v>1450</v>
      </c>
      <c r="S6" s="11">
        <f>2.5*'[1]ΣΥΣΤΑΣΗ ΤΡΟΦΙΜΩΝ'!R86</f>
        <v>26.5</v>
      </c>
      <c r="T6" s="11">
        <f>2.5*'[1]ΣΥΣΤΑΣΗ ΤΡΟΦΙΜΩΝ'!S86</f>
        <v>13.5</v>
      </c>
      <c r="U6" s="11">
        <f>2.5*'[1]ΣΥΣΤΑΣΗ ΤΡΟΦΙΜΩΝ'!T86</f>
        <v>3.7</v>
      </c>
      <c r="V6" s="12" t="s">
        <v>27</v>
      </c>
    </row>
    <row r="7" spans="1:22" ht="14.25">
      <c r="A7" s="10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2" ht="14.25">
      <c r="A8" s="10" t="s">
        <v>29</v>
      </c>
      <c r="B8" s="11">
        <v>60</v>
      </c>
      <c r="C8" s="11">
        <f>0.6*'[1]ΣΥΣΤΑΣΗ ΤΡΟΦΙΜΩΝ'!B102</f>
        <v>4.2</v>
      </c>
      <c r="D8" s="11">
        <f>0.6*'[1]ΣΥΣΤΑΣΗ ΤΡΟΦΙΜΩΝ'!C102</f>
        <v>54.84</v>
      </c>
      <c r="E8" s="11">
        <f>0.6*'[1]ΣΥΣΤΑΣΗ ΤΡΟΦΙΜΩΝ'!D102</f>
        <v>0.96</v>
      </c>
      <c r="F8" s="11">
        <f>0.6*'[1]ΣΥΣΤΑΣΗ ΤΡΟΦΙΜΩΝ'!E102</f>
        <v>0.18</v>
      </c>
      <c r="G8" s="11" t="s">
        <v>24</v>
      </c>
      <c r="H8" s="11">
        <f>0.6*'[1]ΣΥΣΤΑΣΗ ΤΡΟΦΙΜΩΝ'!G102</f>
        <v>0.06</v>
      </c>
      <c r="I8" s="11">
        <f>0.6*'[1]ΣΥΣΤΑΣΗ ΤΡΟΦΙΜΩΝ'!H102</f>
        <v>0</v>
      </c>
      <c r="J8" s="11">
        <f>0.6*'[1]ΣΥΣΤΑΣΗ ΤΡΟΦΙΜΩΝ'!I102</f>
        <v>0</v>
      </c>
      <c r="K8" s="11">
        <f>0.6*'[1]ΣΥΣΤΑΣΗ ΤΡΟΦΙΜΩΝ'!J102</f>
        <v>0.96</v>
      </c>
      <c r="L8" s="11">
        <f>0.6*'[1]ΣΥΣΤΑΣΗ ΤΡΟΦΙΜΩΝ'!K102</f>
        <v>4.2</v>
      </c>
      <c r="M8" s="11">
        <f>0.6*'[1]ΣΥΣΤΑΣΗ ΤΡΟΦΙΜΩΝ'!L102</f>
        <v>4.8</v>
      </c>
      <c r="N8" s="11">
        <f>0.6*'[1]ΣΥΣΤΑΣΗ ΤΡΟΦΙΜΩΝ'!M102</f>
        <v>4.2</v>
      </c>
      <c r="O8" s="11">
        <f>0.6*'[1]ΣΥΣΤΑΣΗ ΤΡΟΦΙΜΩΝ'!N102</f>
        <v>1.7999999999999998</v>
      </c>
      <c r="P8" s="11" t="s">
        <v>24</v>
      </c>
      <c r="Q8" s="11">
        <f>0.6*'[1]ΣΥΣΤΑΣΗ ΤΡΟΦΙΜΩΝ'!P102</f>
        <v>0.6</v>
      </c>
      <c r="R8" s="11">
        <f>0.6*'[1]ΣΥΣΤΑΣΗ ΤΡΟΦΙΜΩΝ'!Q102</f>
        <v>78</v>
      </c>
      <c r="S8" s="11">
        <f>0.6*'[1]ΣΥΣΤΑΣΗ ΤΡΟΦΙΜΩΝ'!R102</f>
        <v>0.06</v>
      </c>
      <c r="T8" s="11" t="s">
        <v>24</v>
      </c>
      <c r="U8" s="11">
        <f>0.6*'[1]ΣΥΣΤΑΣΗ ΤΡΟΦΙΜΩΝ'!T102</f>
        <v>0.018</v>
      </c>
      <c r="V8" s="12">
        <f>0.6*'[1]ΣΥΣΤΑΣΗ ΤΡΟΦΙΜΩΝ'!U102</f>
        <v>0.6</v>
      </c>
    </row>
    <row r="9" spans="1:22" ht="14.25">
      <c r="A9" s="10" t="s">
        <v>30</v>
      </c>
      <c r="B9" s="11">
        <v>110</v>
      </c>
      <c r="C9" s="11">
        <f>1.1*'[1]ΣΥΣΤΑΣΗ ΤΡΟΦΙΜΩΝ'!B22</f>
        <v>988.9000000000001</v>
      </c>
      <c r="D9" s="11" t="s">
        <v>24</v>
      </c>
      <c r="E9" s="11" t="s">
        <v>24</v>
      </c>
      <c r="F9" s="11" t="s">
        <v>24</v>
      </c>
      <c r="G9" s="11">
        <f>1.1*'[1]ΣΥΣΤΑΣΗ ΤΡΟΦΙΜΩΝ'!F22</f>
        <v>109.89000000000001</v>
      </c>
      <c r="H9" s="11">
        <f>1.1*'[1]ΣΥΣΤΑΣΗ ΤΡΟΦΙΜΩΝ'!G22</f>
        <v>0</v>
      </c>
      <c r="I9" s="11">
        <f>1.1*'[1]ΣΥΣΤΑΣΗ ΤΡΟΦΙΜΩΝ'!H22</f>
        <v>0</v>
      </c>
      <c r="J9" s="11">
        <f>1.1*'[1]ΣΥΣΤΑΣΗ ΤΡΟΦΙΜΩΝ'!I22</f>
        <v>0</v>
      </c>
      <c r="K9" s="11">
        <f>1.1*'[1]ΣΥΣΤΑΣΗ ΤΡΟΦΙΜΩΝ'!J22</f>
        <v>0</v>
      </c>
      <c r="L9" s="11" t="s">
        <v>24</v>
      </c>
      <c r="M9" s="11" t="s">
        <v>24</v>
      </c>
      <c r="N9" s="11" t="s">
        <v>24</v>
      </c>
      <c r="O9" s="11" t="s">
        <v>24</v>
      </c>
      <c r="P9" s="11" t="s">
        <v>24</v>
      </c>
      <c r="Q9" s="11" t="s">
        <v>24</v>
      </c>
      <c r="R9" s="11" t="s">
        <v>24</v>
      </c>
      <c r="S9" s="11" t="s">
        <v>24</v>
      </c>
      <c r="T9" s="11" t="s">
        <v>24</v>
      </c>
      <c r="U9" s="11" t="s">
        <v>24</v>
      </c>
      <c r="V9" s="12" t="s">
        <v>24</v>
      </c>
    </row>
    <row r="10" spans="1:47" ht="14.25">
      <c r="A10" s="10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AQ10" s="13"/>
      <c r="AR10" s="13"/>
      <c r="AS10" s="13"/>
      <c r="AT10" s="13"/>
      <c r="AU10" s="13"/>
    </row>
    <row r="11" spans="1:47" ht="14.25">
      <c r="A11" s="10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AQ11" s="13"/>
      <c r="AR11" s="13"/>
      <c r="AS11" s="13"/>
      <c r="AT11" s="13"/>
      <c r="AU11" s="13"/>
    </row>
    <row r="12" spans="1:22" ht="14.25">
      <c r="A12" s="10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ht="14.25">
      <c r="A13" s="14" t="s">
        <v>34</v>
      </c>
      <c r="B13" s="15">
        <f aca="true" t="shared" si="0" ref="B13:V13">SUM(B5:B12)</f>
        <v>1365</v>
      </c>
      <c r="C13" s="15">
        <f t="shared" si="0"/>
        <v>4296.65</v>
      </c>
      <c r="D13" s="15">
        <f t="shared" si="0"/>
        <v>576.67</v>
      </c>
      <c r="E13" s="15">
        <f t="shared" si="0"/>
        <v>268.755</v>
      </c>
      <c r="F13" s="15">
        <f t="shared" si="0"/>
        <v>163.61</v>
      </c>
      <c r="G13" s="15">
        <f t="shared" si="0"/>
        <v>293.05</v>
      </c>
      <c r="H13" s="15">
        <f t="shared" si="0"/>
        <v>47.55499999999999</v>
      </c>
      <c r="I13" s="15">
        <f t="shared" si="0"/>
        <v>0</v>
      </c>
      <c r="J13" s="15">
        <f t="shared" si="0"/>
        <v>1.25</v>
      </c>
      <c r="K13" s="15">
        <f t="shared" si="0"/>
        <v>1.96</v>
      </c>
      <c r="L13" s="15">
        <f t="shared" si="0"/>
        <v>2753.1499999999996</v>
      </c>
      <c r="M13" s="15">
        <f t="shared" si="0"/>
        <v>3663.1000000000004</v>
      </c>
      <c r="N13" s="15">
        <f t="shared" si="0"/>
        <v>954.2</v>
      </c>
      <c r="O13" s="15">
        <f t="shared" si="0"/>
        <v>26.8</v>
      </c>
      <c r="P13" s="15">
        <f t="shared" si="0"/>
        <v>3.75</v>
      </c>
      <c r="Q13" s="15">
        <f t="shared" si="0"/>
        <v>50.6</v>
      </c>
      <c r="R13" s="15">
        <f t="shared" si="0"/>
        <v>1528</v>
      </c>
      <c r="S13" s="15">
        <f t="shared" si="0"/>
        <v>55.855000000000004</v>
      </c>
      <c r="T13" s="15">
        <f t="shared" si="0"/>
        <v>13.5</v>
      </c>
      <c r="U13" s="15">
        <f t="shared" si="0"/>
        <v>3.718</v>
      </c>
      <c r="V13" s="16">
        <f t="shared" si="0"/>
        <v>0.6</v>
      </c>
    </row>
    <row r="14" spans="1:22" ht="28.5">
      <c r="A14" s="17" t="s">
        <v>35</v>
      </c>
      <c r="B14" s="18">
        <v>100</v>
      </c>
      <c r="C14" s="18">
        <f aca="true" t="shared" si="1" ref="C14:V14">100*C13/$B$13</f>
        <v>314.7728937728937</v>
      </c>
      <c r="D14" s="18">
        <f t="shared" si="1"/>
        <v>42.24688644688644</v>
      </c>
      <c r="E14" s="18">
        <f t="shared" si="1"/>
        <v>19.68901098901099</v>
      </c>
      <c r="F14" s="18">
        <f t="shared" si="1"/>
        <v>11.986080586080588</v>
      </c>
      <c r="G14" s="18">
        <f t="shared" si="1"/>
        <v>21.468864468864467</v>
      </c>
      <c r="H14" s="18">
        <f t="shared" si="1"/>
        <v>3.483882783882783</v>
      </c>
      <c r="I14" s="18">
        <f t="shared" si="1"/>
        <v>0</v>
      </c>
      <c r="J14" s="18">
        <f t="shared" si="1"/>
        <v>0.09157509157509157</v>
      </c>
      <c r="K14" s="18">
        <f t="shared" si="1"/>
        <v>0.14358974358974358</v>
      </c>
      <c r="L14" s="18">
        <f t="shared" si="1"/>
        <v>201.69597069597066</v>
      </c>
      <c r="M14" s="18">
        <f t="shared" si="1"/>
        <v>268.3589743589744</v>
      </c>
      <c r="N14" s="18">
        <f t="shared" si="1"/>
        <v>69.9047619047619</v>
      </c>
      <c r="O14" s="18">
        <f t="shared" si="1"/>
        <v>1.9633699633699633</v>
      </c>
      <c r="P14" s="18">
        <f t="shared" si="1"/>
        <v>0.27472527472527475</v>
      </c>
      <c r="Q14" s="18">
        <f t="shared" si="1"/>
        <v>3.706959706959707</v>
      </c>
      <c r="R14" s="18">
        <f t="shared" si="1"/>
        <v>111.94139194139194</v>
      </c>
      <c r="S14" s="18">
        <f t="shared" si="1"/>
        <v>4.091941391941392</v>
      </c>
      <c r="T14" s="18">
        <f t="shared" si="1"/>
        <v>0.989010989010989</v>
      </c>
      <c r="U14" s="18">
        <f t="shared" si="1"/>
        <v>0.2723809523809524</v>
      </c>
      <c r="V14" s="19">
        <f t="shared" si="1"/>
        <v>0.04395604395604396</v>
      </c>
    </row>
    <row r="15" spans="24:47" ht="14.25"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8" spans="1:23" ht="45">
      <c r="A18" s="21"/>
      <c r="B18" s="22" t="s">
        <v>36</v>
      </c>
      <c r="C18" s="5" t="s">
        <v>37</v>
      </c>
      <c r="D18" s="5" t="s">
        <v>38</v>
      </c>
      <c r="E18" s="5" t="s">
        <v>39</v>
      </c>
      <c r="F18" s="5" t="s">
        <v>40</v>
      </c>
      <c r="G18" s="5" t="s">
        <v>41</v>
      </c>
      <c r="H18" s="5" t="s">
        <v>42</v>
      </c>
      <c r="I18" s="5" t="s">
        <v>43</v>
      </c>
      <c r="J18" s="5" t="s">
        <v>44</v>
      </c>
      <c r="K18" s="5" t="s">
        <v>45</v>
      </c>
      <c r="L18" s="5" t="s">
        <v>46</v>
      </c>
      <c r="M18" s="5" t="s">
        <v>47</v>
      </c>
      <c r="N18" s="5" t="s">
        <v>48</v>
      </c>
      <c r="O18" s="5" t="s">
        <v>49</v>
      </c>
      <c r="P18" s="5" t="s">
        <v>50</v>
      </c>
      <c r="Q18" s="5" t="s">
        <v>51</v>
      </c>
      <c r="R18" s="5" t="s">
        <v>52</v>
      </c>
      <c r="S18" s="5" t="s">
        <v>53</v>
      </c>
      <c r="T18" s="5" t="s">
        <v>54</v>
      </c>
      <c r="U18" s="6" t="s">
        <v>55</v>
      </c>
      <c r="V18" s="3"/>
      <c r="W18" s="3"/>
    </row>
    <row r="19" spans="1:21" ht="14.25">
      <c r="A19" s="7" t="s">
        <v>23</v>
      </c>
      <c r="B19" s="8" t="s">
        <v>25</v>
      </c>
      <c r="C19" s="8">
        <f>9.45*'[1]ΣΥΣΤΑΣΗ ΤΡΟΦΙΜΩΝ'!W116</f>
        <v>1.512</v>
      </c>
      <c r="D19" s="8" t="s">
        <v>25</v>
      </c>
      <c r="E19" s="8" t="s">
        <v>25</v>
      </c>
      <c r="F19" s="8" t="s">
        <v>25</v>
      </c>
      <c r="G19" s="8" t="s">
        <v>25</v>
      </c>
      <c r="H19" s="8" t="s">
        <v>25</v>
      </c>
      <c r="I19" s="8" t="s">
        <v>25</v>
      </c>
      <c r="J19" s="8" t="s">
        <v>25</v>
      </c>
      <c r="K19" s="8" t="s">
        <v>25</v>
      </c>
      <c r="L19" s="8" t="s">
        <v>25</v>
      </c>
      <c r="M19" s="8" t="s">
        <v>25</v>
      </c>
      <c r="N19" s="8">
        <f>'[1]ΣΥΣΤΑΣΗ ΤΡΟΦΙΜΩΝ'!AH116</f>
        <v>18.09523809523809</v>
      </c>
      <c r="O19" s="8">
        <f>'[1]ΣΥΣΤΑΣΗ ΤΡΟΦΙΜΩΝ'!AI116</f>
        <v>26.243386243386244</v>
      </c>
      <c r="P19" s="8">
        <f>'[1]ΣΥΣΤΑΣΗ ΤΡΟΦΙΜΩΝ'!AJ116</f>
        <v>59.47089947089947</v>
      </c>
      <c r="Q19" s="8" t="s">
        <v>25</v>
      </c>
      <c r="R19" s="8" t="s">
        <v>25</v>
      </c>
      <c r="S19" s="8" t="s">
        <v>25</v>
      </c>
      <c r="T19" s="8" t="s">
        <v>25</v>
      </c>
      <c r="U19" s="9" t="s">
        <v>25</v>
      </c>
    </row>
    <row r="20" spans="1:21" ht="14.25">
      <c r="A20" s="10" t="s">
        <v>26</v>
      </c>
      <c r="B20" s="11" t="s">
        <v>27</v>
      </c>
      <c r="C20" s="11">
        <f>2.5*'[1]ΣΥΣΤΑΣΗ ΤΡΟΦΙΜΩΝ'!W86</f>
        <v>2.3499999999999996</v>
      </c>
      <c r="D20" s="11">
        <f>2.5*'[1]ΣΥΣΤΑΣΗ ΤΡΟΦΙΜΩΝ'!X86</f>
        <v>0.42500000000000004</v>
      </c>
      <c r="E20" s="11">
        <f>2.5*'[1]ΣΥΣΤΑΣΗ ΤΡΟΦΙΜΩΝ'!Y86</f>
        <v>15</v>
      </c>
      <c r="F20" s="11">
        <f>2.5*'[1]ΣΥΣΤΑΣΗ ΤΡΟΦΙΜΩΝ'!Z86</f>
        <v>12.75</v>
      </c>
      <c r="G20" s="11">
        <f>2.5*'[1]ΣΥΣΤΑΣΗ ΤΡΟΦΙΜΩΝ'!AA86</f>
        <v>1.9</v>
      </c>
      <c r="H20" s="11">
        <f>2.5*'[1]ΣΥΣΤΑΣΗ ΤΡΟΦΙΜΩΝ'!AB86</f>
        <v>0</v>
      </c>
      <c r="I20" s="11">
        <f>2.5*'[1]ΣΥΣΤΑΣΗ ΤΡΟΦΙΜΩΝ'!AC86</f>
        <v>247.5</v>
      </c>
      <c r="J20" s="11">
        <f>2.5*'[1]ΣΥΣΤΑΣΗ ΤΡΟΦΙΜΩΝ'!AD86</f>
        <v>0</v>
      </c>
      <c r="K20" s="11">
        <f>2.5*'[1]ΣΥΣΤΑΣΗ ΤΡΟΦΙΜΩΝ'!AE86</f>
        <v>0</v>
      </c>
      <c r="L20" s="11">
        <f>2.5*'[1]ΣΥΣΤΑΣΗ ΤΡΟΦΙΜΩΝ'!AF86</f>
        <v>0</v>
      </c>
      <c r="M20" s="11">
        <f>2.5*'[1]ΣΥΣΤΑΣΗ ΤΡΟΦΙΜΩΝ'!AG86</f>
        <v>6.425</v>
      </c>
      <c r="N20" s="11">
        <f>'[1]ΣΥΣΤΑΣΗ ΤΡΟΦΙΜΩΝ'!AH86</f>
        <v>87.33113673805602</v>
      </c>
      <c r="O20" s="11">
        <f>'[1]ΣΥΣΤΑΣΗ ΤΡΟΦΙΜΩΝ'!AI86</f>
        <v>12.191103789126853</v>
      </c>
      <c r="P20" s="11">
        <f>'[1]ΣΥΣΤΑΣΗ ΤΡΟΦΙΜΩΝ'!AJ86</f>
        <v>0.5930807248764415</v>
      </c>
      <c r="Q20" s="11">
        <f>'[1]ΣΥΣΤΑΣΗ ΤΡΟΦΙΜΩΝ'!AK86</f>
        <v>12.454695222405274</v>
      </c>
      <c r="R20" s="11">
        <f>'[1]ΣΥΣΤΑΣΗ ΤΡΟΦΙΜΩΝ'!AL86</f>
        <v>0.26359143327841844</v>
      </c>
      <c r="S20" s="11">
        <f>2.5*'[1]ΣΥΣΤΑΣΗ ΤΡΟΦΙΜΩΝ'!AM86</f>
        <v>21</v>
      </c>
      <c r="T20" s="11">
        <f>2.5*'[1]ΣΥΣΤΑΣΗ ΤΡΟΦΙΜΩΝ'!AN86</f>
        <v>55</v>
      </c>
      <c r="U20" s="11">
        <f>2.5*'[1]ΣΥΣΤΑΣΗ ΤΡΟΦΙΜΩΝ'!AO86</f>
        <v>64.5</v>
      </c>
    </row>
    <row r="21" spans="1:21" ht="14.25">
      <c r="A21" s="10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1:21" ht="14.25">
      <c r="A22" s="10" t="s">
        <v>29</v>
      </c>
      <c r="B22" s="11" t="s">
        <v>24</v>
      </c>
      <c r="C22" s="11">
        <f>0.6*'[1]ΣΥΣΤΑΣΗ ΤΡΟΦΙΜΩΝ'!W102</f>
        <v>0.018</v>
      </c>
      <c r="D22" s="11">
        <f>0.6*'[1]ΣΥΣΤΑΣΗ ΤΡΟΦΙΜΩΝ'!X102</f>
        <v>0.006</v>
      </c>
      <c r="E22" s="11">
        <f>0.6*'[1]ΣΥΣΤΑΣΗ ΤΡΟΦΙΜΩΝ'!Y102</f>
        <v>7.199999999999999</v>
      </c>
      <c r="F22" s="11">
        <f>0.6*'[1]ΣΥΣΤΑΣΗ ΤΡΟΦΙΜΩΝ'!Z102</f>
        <v>0.06</v>
      </c>
      <c r="G22" s="11">
        <f>0.6*'[1]ΣΥΣΤΑΣΗ ΤΡΟΦΙΜΩΝ'!AA102</f>
        <v>0.03</v>
      </c>
      <c r="H22" s="11">
        <f>0.6*'[1]ΣΥΣΤΑΣΗ ΤΡΟΦΙΜΩΝ'!AB102</f>
        <v>0</v>
      </c>
      <c r="I22" s="11">
        <f>0.6*'[1]ΣΥΣΤΑΣΗ ΤΡΟΦΙΜΩΝ'!AC102</f>
        <v>7.8</v>
      </c>
      <c r="J22" s="11">
        <f>0.6*'[1]ΣΥΣΤΑΣΗ ΤΡΟΦΙΜΩΝ'!AD102</f>
        <v>21.599999999999998</v>
      </c>
      <c r="K22" s="11">
        <f>0.6*'[1]ΣΥΣΤΑΣΗ ΤΡΟΦΙΜΩΝ'!AE102</f>
        <v>0</v>
      </c>
      <c r="L22" s="11">
        <f>0.6*'[1]ΣΥΣΤΑΣΗ ΤΡΟΦΙΜΩΝ'!AF102</f>
        <v>0</v>
      </c>
      <c r="M22" s="11" t="s">
        <v>24</v>
      </c>
      <c r="N22" s="11">
        <f>'[1]ΣΥΣΤΑΣΗ ΤΡΟΦΙΜΩΝ'!AH102</f>
        <v>0</v>
      </c>
      <c r="O22" s="11">
        <f>'[1]ΣΥΣΤΑΣΗ ΤΡΟΦΙΜΩΝ'!AI102</f>
        <v>17.142857142857142</v>
      </c>
      <c r="P22" s="11">
        <f>'[1]ΣΥΣΤΑΣΗ ΤΡΟΦΙΜΩΝ'!AJ102</f>
        <v>91.42857142857143</v>
      </c>
      <c r="Q22" s="11">
        <f>'[1]ΣΥΣΤΑΣΗ ΤΡΟΦΙΜΩΝ'!AK102</f>
        <v>0</v>
      </c>
      <c r="R22" s="11">
        <f>'[1]ΣΥΣΤΑΣΗ ΤΡΟΦΙΜΩΝ'!AL102</f>
        <v>91.42857142857143</v>
      </c>
      <c r="S22" s="11" t="s">
        <v>24</v>
      </c>
      <c r="T22" s="11" t="s">
        <v>24</v>
      </c>
      <c r="U22" s="12" t="s">
        <v>24</v>
      </c>
    </row>
    <row r="23" spans="1:21" ht="14.25">
      <c r="A23" s="10" t="s">
        <v>30</v>
      </c>
      <c r="B23" s="11" t="s">
        <v>24</v>
      </c>
      <c r="C23" s="11" t="s">
        <v>24</v>
      </c>
      <c r="D23" s="11" t="s">
        <v>24</v>
      </c>
      <c r="E23" s="11" t="s">
        <v>24</v>
      </c>
      <c r="F23" s="11" t="s">
        <v>24</v>
      </c>
      <c r="G23" s="11" t="s">
        <v>24</v>
      </c>
      <c r="H23" s="11">
        <f>1.1*'[1]ΣΥΣΤΑΣΗ ΤΡΟΦΙΜΩΝ'!AB22</f>
        <v>0</v>
      </c>
      <c r="I23" s="11" t="s">
        <v>24</v>
      </c>
      <c r="J23" s="11">
        <f>1.1*'[1]ΣΥΣΤΑΣΗ ΤΡΟΦΙΜΩΝ'!AD22</f>
        <v>0</v>
      </c>
      <c r="K23" s="11">
        <f>1.1*'[1]ΣΥΣΤΑΣΗ ΤΡΟΦΙΜΩΝ'!AE22</f>
        <v>0</v>
      </c>
      <c r="L23" s="11">
        <f>1.1*'[1]ΣΥΣΤΑΣΗ ΤΡΟΦΙΜΩΝ'!AF22</f>
        <v>0</v>
      </c>
      <c r="M23" s="11">
        <f>1.1*'[1]ΣΥΣΤΑΣΗ ΤΡΟΦΙΜΩΝ'!AG22</f>
        <v>5.61</v>
      </c>
      <c r="N23" s="11">
        <f>'[1]ΣΥΣΤΑΣΗ ΤΡΟΦΙΜΩΝ'!AH22</f>
        <v>100.0111234705228</v>
      </c>
      <c r="O23" s="11">
        <v>0</v>
      </c>
      <c r="P23" s="11">
        <v>0</v>
      </c>
      <c r="Q23" s="11">
        <f>'[1]ΣΥΣΤΑΣΗ ΤΡΟΦΙΜΩΝ'!AK22</f>
        <v>14.015572858731923</v>
      </c>
      <c r="R23" s="11">
        <f>'[1]ΣΥΣΤΑΣΗ ΤΡΟΦΙΜΩΝ'!AL22</f>
        <v>0</v>
      </c>
      <c r="S23" s="11">
        <f>1.1*'[1]ΣΥΣΤΑΣΗ ΤΡΟΦΙΜΩΝ'!AM22</f>
        <v>15.400000000000002</v>
      </c>
      <c r="T23" s="11">
        <f>1.1*'[1]ΣΥΣΤΑΣΗ ΤΡΟΦΙΜΩΝ'!AN22</f>
        <v>76.67000000000002</v>
      </c>
      <c r="U23" s="12">
        <f>1.1*'[1]ΣΥΣΤΑΣΗ ΤΡΟΦΙΜΩΝ'!AO22</f>
        <v>12.32</v>
      </c>
    </row>
    <row r="24" spans="1:21" ht="14.25">
      <c r="A24" s="10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</row>
    <row r="25" spans="1:21" ht="14.25">
      <c r="A25" s="10" t="s">
        <v>32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</row>
    <row r="26" spans="1:21" ht="14.25">
      <c r="A26" s="10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ht="14.25">
      <c r="A27" s="14" t="s">
        <v>34</v>
      </c>
      <c r="B27" s="15">
        <f aca="true" t="shared" si="2" ref="B27:M27">SUM(B19:B26)</f>
        <v>0</v>
      </c>
      <c r="C27" s="15">
        <f t="shared" si="2"/>
        <v>3.8799999999999994</v>
      </c>
      <c r="D27" s="15">
        <f t="shared" si="2"/>
        <v>0.43100000000000005</v>
      </c>
      <c r="E27" s="15">
        <f t="shared" si="2"/>
        <v>22.2</v>
      </c>
      <c r="F27" s="15">
        <f t="shared" si="2"/>
        <v>12.81</v>
      </c>
      <c r="G27" s="15">
        <f t="shared" si="2"/>
        <v>1.93</v>
      </c>
      <c r="H27" s="15">
        <f t="shared" si="2"/>
        <v>0</v>
      </c>
      <c r="I27" s="15">
        <f t="shared" si="2"/>
        <v>255.3</v>
      </c>
      <c r="J27" s="15">
        <f t="shared" si="2"/>
        <v>21.599999999999998</v>
      </c>
      <c r="K27" s="15">
        <f t="shared" si="2"/>
        <v>0</v>
      </c>
      <c r="L27" s="15">
        <f t="shared" si="2"/>
        <v>0</v>
      </c>
      <c r="M27" s="15">
        <f t="shared" si="2"/>
        <v>12.035</v>
      </c>
      <c r="N27" s="23">
        <f>9*G13*100/C13</f>
        <v>61.383868828040455</v>
      </c>
      <c r="O27" s="23">
        <f>4*F13*100/C13</f>
        <v>15.2314012079178</v>
      </c>
      <c r="P27" s="23">
        <f>4*E13*100/C13</f>
        <v>25.019957408678856</v>
      </c>
      <c r="Q27" s="11">
        <f>9*S27*100/C13</f>
        <v>7.624544703431745</v>
      </c>
      <c r="R27" s="11">
        <f>4*K13*100/C13</f>
        <v>0.18246773649238363</v>
      </c>
      <c r="S27" s="15">
        <f>SUM(S19:S26)</f>
        <v>36.400000000000006</v>
      </c>
      <c r="T27" s="15">
        <f>SUM(T19:T26)</f>
        <v>131.67000000000002</v>
      </c>
      <c r="U27" s="16">
        <f>SUM(U19:U26)</f>
        <v>76.82</v>
      </c>
    </row>
    <row r="28" spans="1:21" ht="28.5">
      <c r="A28" s="17" t="s">
        <v>35</v>
      </c>
      <c r="B28" s="18">
        <f aca="true" t="shared" si="3" ref="B28:M28">100*B27/$B$13</f>
        <v>0</v>
      </c>
      <c r="C28" s="18">
        <f t="shared" si="3"/>
        <v>0.2842490842490842</v>
      </c>
      <c r="D28" s="18">
        <f t="shared" si="3"/>
        <v>0.03157509157509158</v>
      </c>
      <c r="E28" s="18">
        <f t="shared" si="3"/>
        <v>1.6263736263736264</v>
      </c>
      <c r="F28" s="18">
        <f t="shared" si="3"/>
        <v>0.9384615384615385</v>
      </c>
      <c r="G28" s="18">
        <f t="shared" si="3"/>
        <v>0.1413919413919414</v>
      </c>
      <c r="H28" s="18">
        <f t="shared" si="3"/>
        <v>0</v>
      </c>
      <c r="I28" s="18">
        <f t="shared" si="3"/>
        <v>18.703296703296704</v>
      </c>
      <c r="J28" s="18">
        <f t="shared" si="3"/>
        <v>1.5824175824175823</v>
      </c>
      <c r="K28" s="18">
        <f t="shared" si="3"/>
        <v>0</v>
      </c>
      <c r="L28" s="18">
        <f t="shared" si="3"/>
        <v>0</v>
      </c>
      <c r="M28" s="18">
        <f t="shared" si="3"/>
        <v>0.8816849816849817</v>
      </c>
      <c r="N28" s="18"/>
      <c r="O28" s="18"/>
      <c r="P28" s="18"/>
      <c r="Q28" s="18"/>
      <c r="R28" s="18"/>
      <c r="S28" s="18">
        <f>100*S27/$B$13</f>
        <v>2.666666666666667</v>
      </c>
      <c r="T28" s="18">
        <f>100*T27/$B$13</f>
        <v>9.646153846153847</v>
      </c>
      <c r="U28" s="19">
        <f>100*U27/$B$13</f>
        <v>5.627838827838827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2011-08-04T07:17:32Z</dcterms:created>
  <dcterms:modified xsi:type="dcterms:W3CDTF">2011-08-04T07:17:48Z</dcterms:modified>
  <cp:category/>
  <cp:version/>
  <cp:contentType/>
  <cp:contentStatus/>
</cp:coreProperties>
</file>